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E:\0私立技專獎補助\115技專審查\05其他\雲科大獎勵補助小組\"/>
    </mc:Choice>
  </mc:AlternateContent>
  <xr:revisionPtr revIDLastSave="0" documentId="13_ncr:1_{0F72EE29-DCDC-43D1-AEEB-7FB5A2B58F7E}" xr6:coauthVersionLast="47" xr6:coauthVersionMax="47" xr10:uidLastSave="{00000000-0000-0000-0000-000000000000}"/>
  <bookViews>
    <workbookView xWindow="-110" yWindow="-110" windowWidth="19420" windowHeight="10420" tabRatio="828" xr2:uid="{00000000-000D-0000-FFFF-FFFF00000000}"/>
  </bookViews>
  <sheets>
    <sheet name="封面" sheetId="6" r:id="rId1"/>
    <sheet name="目錄" sheetId="23" r:id="rId2"/>
    <sheet name="一.綜合成果" sheetId="28" r:id="rId3"/>
    <sheet name="二.教師本俸" sheetId="24" r:id="rId4"/>
    <sheet name="三(一).學研-助理教授以上" sheetId="32" r:id="rId5"/>
    <sheet name="三(二).學研-其他" sheetId="33" r:id="rId6"/>
    <sheet name="四.主管加給" sheetId="34" r:id="rId7"/>
    <sheet name="五(一).職員本俸" sheetId="35" r:id="rId8"/>
    <sheet name="五(二).職員加給" sheetId="36" r:id="rId9"/>
  </sheets>
  <definedNames>
    <definedName name="_xlnm.Print_Titles" localSheetId="3">二.教師本俸!$1:$3</definedName>
    <definedName name="_xlnm.Print_Titles" localSheetId="4">'三(一).學研-助理教授以上'!$1:$3</definedName>
    <definedName name="_xlnm.Print_Titles" localSheetId="5">'三(二).學研-其他'!$1:$3</definedName>
    <definedName name="_xlnm.Print_Titles" localSheetId="7">'五(一).職員本俸'!$1:$2</definedName>
    <definedName name="_xlnm.Print_Titles" localSheetId="8">'五(二).職員加給'!$1:$2</definedName>
    <definedName name="_xlnm.Print_Titles" localSheetId="6">四.主管加給!$1:$2</definedName>
  </definedNames>
  <calcPr calcId="191029"/>
</workbook>
</file>

<file path=xl/calcChain.xml><?xml version="1.0" encoding="utf-8"?>
<calcChain xmlns="http://schemas.openxmlformats.org/spreadsheetml/2006/main">
  <c r="S12" i="32" l="1"/>
  <c r="R12" i="32"/>
  <c r="Q12" i="32"/>
  <c r="I7" i="32"/>
  <c r="J7" i="32" s="1"/>
  <c r="I10" i="36" l="1"/>
  <c r="J10" i="36" s="1"/>
  <c r="I9" i="36"/>
  <c r="M9" i="36" s="1"/>
  <c r="I8" i="36"/>
  <c r="M8" i="36" s="1"/>
  <c r="I7" i="36"/>
  <c r="M7" i="36" s="1"/>
  <c r="I6" i="36"/>
  <c r="M6" i="36" s="1"/>
  <c r="I5" i="36"/>
  <c r="M5" i="36" s="1"/>
  <c r="I4" i="36"/>
  <c r="M4" i="36" s="1"/>
  <c r="I3" i="36"/>
  <c r="M3" i="36" s="1"/>
  <c r="M10" i="36" l="1"/>
  <c r="J6" i="36"/>
  <c r="M11" i="36"/>
  <c r="J3" i="36"/>
  <c r="J7" i="36"/>
  <c r="J4" i="36"/>
  <c r="J8" i="36"/>
  <c r="J5" i="36"/>
  <c r="J9" i="36"/>
  <c r="Q20" i="28"/>
  <c r="Q21" i="28"/>
  <c r="Q22" i="28"/>
  <c r="Q23" i="28"/>
  <c r="S23" i="28" s="1"/>
  <c r="Q24" i="28"/>
  <c r="Q25" i="28"/>
  <c r="P20" i="28"/>
  <c r="P21" i="28"/>
  <c r="P22" i="28"/>
  <c r="P23" i="28"/>
  <c r="P24" i="28"/>
  <c r="P25" i="28"/>
  <c r="L28" i="28"/>
  <c r="M28" i="28"/>
  <c r="N28" i="28"/>
  <c r="O27" i="28"/>
  <c r="O26" i="28"/>
  <c r="O25" i="28"/>
  <c r="O24" i="28"/>
  <c r="O23" i="28"/>
  <c r="O22" i="28"/>
  <c r="O21" i="28"/>
  <c r="S21" i="28" s="1"/>
  <c r="O20" i="28"/>
  <c r="O19" i="28"/>
  <c r="O7" i="28"/>
  <c r="O8" i="28"/>
  <c r="O9" i="28"/>
  <c r="O10" i="28"/>
  <c r="I17" i="6"/>
  <c r="S20" i="28" l="1"/>
  <c r="S25" i="28"/>
  <c r="S24" i="28"/>
  <c r="S22" i="28"/>
  <c r="O28" i="28"/>
  <c r="L10" i="6"/>
  <c r="I14" i="6"/>
  <c r="I15" i="6"/>
  <c r="I16" i="6"/>
  <c r="I18" i="6"/>
  <c r="I13" i="6"/>
  <c r="L9" i="6" l="1"/>
  <c r="L8" i="6"/>
  <c r="L7" i="6"/>
  <c r="L6" i="6"/>
  <c r="L5" i="6"/>
  <c r="L4" i="6"/>
  <c r="O13" i="28" l="1"/>
  <c r="O12" i="28"/>
  <c r="O11" i="28"/>
  <c r="O6" i="28"/>
  <c r="O5" i="28"/>
  <c r="D28" i="28"/>
  <c r="E28" i="28"/>
  <c r="F28" i="28"/>
  <c r="G28" i="28"/>
  <c r="H28" i="28"/>
  <c r="I28" i="28"/>
  <c r="J28" i="28"/>
  <c r="K28" i="28"/>
  <c r="C28" i="28"/>
  <c r="S12" i="33"/>
  <c r="R12" i="33"/>
  <c r="Q12" i="33"/>
  <c r="T12" i="24"/>
  <c r="R19" i="28" s="1"/>
  <c r="R28" i="28" s="1"/>
  <c r="S12" i="24"/>
  <c r="H12" i="6" s="1"/>
  <c r="R12" i="24"/>
  <c r="F12" i="6" s="1"/>
  <c r="Q19" i="28" l="1"/>
  <c r="Q28" i="28" s="1"/>
  <c r="H21" i="6"/>
  <c r="P19" i="28"/>
  <c r="I12" i="6"/>
  <c r="J10" i="35"/>
  <c r="K10" i="35" s="1"/>
  <c r="J9" i="35"/>
  <c r="N9" i="35" s="1"/>
  <c r="J8" i="35"/>
  <c r="N8" i="35" s="1"/>
  <c r="J7" i="35"/>
  <c r="K7" i="35" s="1"/>
  <c r="J6" i="35"/>
  <c r="N6" i="35" s="1"/>
  <c r="J5" i="35"/>
  <c r="K5" i="35" s="1"/>
  <c r="J4" i="35"/>
  <c r="N4" i="35" s="1"/>
  <c r="J3" i="35"/>
  <c r="K3" i="35" s="1"/>
  <c r="I10" i="34"/>
  <c r="M10" i="34" s="1"/>
  <c r="I9" i="34"/>
  <c r="M9" i="34" s="1"/>
  <c r="I8" i="34"/>
  <c r="M8" i="34" s="1"/>
  <c r="I7" i="34"/>
  <c r="J7" i="34" s="1"/>
  <c r="I6" i="34"/>
  <c r="M6" i="34" s="1"/>
  <c r="I5" i="34"/>
  <c r="M5" i="34" s="1"/>
  <c r="I4" i="34"/>
  <c r="J4" i="34" s="1"/>
  <c r="I3" i="34"/>
  <c r="I11" i="33"/>
  <c r="M11" i="33" s="1"/>
  <c r="I10" i="33"/>
  <c r="M10" i="33" s="1"/>
  <c r="I9" i="33"/>
  <c r="M9" i="33" s="1"/>
  <c r="I8" i="33"/>
  <c r="J8" i="33" s="1"/>
  <c r="I7" i="33"/>
  <c r="J7" i="33" s="1"/>
  <c r="I6" i="33"/>
  <c r="M6" i="33" s="1"/>
  <c r="I5" i="33"/>
  <c r="I4" i="33"/>
  <c r="I11" i="32"/>
  <c r="M11" i="32" s="1"/>
  <c r="I10" i="32"/>
  <c r="M10" i="32" s="1"/>
  <c r="I9" i="32"/>
  <c r="J9" i="32" s="1"/>
  <c r="I8" i="32"/>
  <c r="M8" i="32" s="1"/>
  <c r="M7" i="32"/>
  <c r="I6" i="32"/>
  <c r="M6" i="32" s="1"/>
  <c r="I5" i="32"/>
  <c r="M5" i="32" s="1"/>
  <c r="I4" i="32"/>
  <c r="J5" i="24"/>
  <c r="N5" i="24" s="1"/>
  <c r="M3" i="34" l="1"/>
  <c r="J3" i="34"/>
  <c r="M4" i="32"/>
  <c r="J4" i="32"/>
  <c r="S19" i="28"/>
  <c r="M5" i="33"/>
  <c r="J5" i="33"/>
  <c r="M4" i="33"/>
  <c r="J4" i="33"/>
  <c r="M8" i="33"/>
  <c r="K8" i="35"/>
  <c r="N7" i="35"/>
  <c r="N10" i="35"/>
  <c r="J9" i="34"/>
  <c r="M4" i="34"/>
  <c r="K5" i="24"/>
  <c r="N3" i="35"/>
  <c r="N5" i="35"/>
  <c r="K6" i="35"/>
  <c r="K4" i="35"/>
  <c r="K9" i="35"/>
  <c r="M7" i="34"/>
  <c r="J8" i="34"/>
  <c r="J6" i="34"/>
  <c r="J10" i="34"/>
  <c r="J5" i="34"/>
  <c r="J9" i="33"/>
  <c r="J10" i="33"/>
  <c r="M7" i="33"/>
  <c r="J11" i="33"/>
  <c r="J6" i="33"/>
  <c r="J5" i="32"/>
  <c r="J6" i="32"/>
  <c r="M9" i="32"/>
  <c r="J10" i="32"/>
  <c r="J11" i="32"/>
  <c r="J8" i="32"/>
  <c r="N11" i="35" l="1"/>
  <c r="F20" i="6" s="1"/>
  <c r="M11" i="34"/>
  <c r="F19" i="6" s="1"/>
  <c r="M12" i="33"/>
  <c r="M12" i="32"/>
  <c r="J4" i="24"/>
  <c r="J6" i="24"/>
  <c r="K6" i="24" s="1"/>
  <c r="J7" i="24"/>
  <c r="K7" i="24" s="1"/>
  <c r="J8" i="24"/>
  <c r="K8" i="24" s="1"/>
  <c r="J9" i="24"/>
  <c r="K9" i="24" s="1"/>
  <c r="J10" i="24"/>
  <c r="K10" i="24" s="1"/>
  <c r="J11" i="24"/>
  <c r="K11" i="24" s="1"/>
  <c r="P27" i="28" l="1"/>
  <c r="S27" i="28" s="1"/>
  <c r="I20" i="6"/>
  <c r="P26" i="28"/>
  <c r="I19" i="6"/>
  <c r="F21" i="6"/>
  <c r="N4" i="24"/>
  <c r="K4" i="24"/>
  <c r="N6" i="24"/>
  <c r="N7" i="24"/>
  <c r="N8" i="24"/>
  <c r="N9" i="24"/>
  <c r="N10" i="24"/>
  <c r="N11" i="24"/>
  <c r="I21" i="6" l="1"/>
  <c r="G16" i="6"/>
  <c r="D5" i="6"/>
  <c r="H5" i="6" s="1"/>
  <c r="G18" i="6"/>
  <c r="G12" i="6"/>
  <c r="G17" i="6"/>
  <c r="G15" i="6"/>
  <c r="G13" i="6"/>
  <c r="G14" i="6"/>
  <c r="G20" i="6"/>
  <c r="G19" i="6"/>
  <c r="S26" i="28"/>
  <c r="P28" i="28"/>
  <c r="S28" i="28" s="1"/>
  <c r="N12" i="24"/>
</calcChain>
</file>

<file path=xl/sharedStrings.xml><?xml version="1.0" encoding="utf-8"?>
<sst xmlns="http://schemas.openxmlformats.org/spreadsheetml/2006/main" count="474" uniqueCount="191">
  <si>
    <t>(1)</t>
    <phoneticPr fontId="2" type="noConversion"/>
  </si>
  <si>
    <t>(2)</t>
    <phoneticPr fontId="2" type="noConversion"/>
  </si>
  <si>
    <t>(3)</t>
    <phoneticPr fontId="2" type="noConversion"/>
  </si>
  <si>
    <t>(4)</t>
    <phoneticPr fontId="2" type="noConversion"/>
  </si>
  <si>
    <t>比率</t>
  </si>
  <si>
    <t>執行成果件數</t>
    <phoneticPr fontId="2" type="noConversion"/>
  </si>
  <si>
    <t>數量</t>
    <phoneticPr fontId="2" type="noConversion"/>
  </si>
  <si>
    <t>單位</t>
    <phoneticPr fontId="2" type="noConversion"/>
  </si>
  <si>
    <t>人</t>
    <phoneticPr fontId="2" type="noConversion"/>
  </si>
  <si>
    <t>資料名稱</t>
    <phoneticPr fontId="2" type="noConversion"/>
  </si>
  <si>
    <t>頁碼</t>
    <phoneticPr fontId="2" type="noConversion"/>
  </si>
  <si>
    <t>附件一</t>
    <phoneticPr fontId="2" type="noConversion"/>
  </si>
  <si>
    <t>附件二</t>
    <phoneticPr fontId="2" type="noConversion"/>
  </si>
  <si>
    <t>附件四</t>
    <phoneticPr fontId="2" type="noConversion"/>
  </si>
  <si>
    <t>學校名稱</t>
    <phoneticPr fontId="2" type="noConversion"/>
  </si>
  <si>
    <t>附件：</t>
  </si>
  <si>
    <t>備註</t>
    <phoneticPr fontId="2" type="noConversion"/>
  </si>
  <si>
    <t>注意事項：</t>
    <phoneticPr fontId="2" type="noConversion"/>
  </si>
  <si>
    <t>合計</t>
    <phoneticPr fontId="2" type="noConversion"/>
  </si>
  <si>
    <t>學校名稱
(請加蓋學校關防)</t>
    <phoneticPr fontId="2" type="noConversion"/>
  </si>
  <si>
    <t>校長簽章</t>
    <phoneticPr fontId="2" type="noConversion"/>
  </si>
  <si>
    <t>填表單位</t>
  </si>
  <si>
    <t>單位主管簽章</t>
  </si>
  <si>
    <t>調整前</t>
    <phoneticPr fontId="2" type="noConversion"/>
  </si>
  <si>
    <t>調整後</t>
    <phoneticPr fontId="2" type="noConversion"/>
  </si>
  <si>
    <t>傳票日期</t>
    <phoneticPr fontId="2" type="noConversion"/>
  </si>
  <si>
    <t>原始憑證冊编號</t>
    <phoneticPr fontId="2" type="noConversion"/>
  </si>
  <si>
    <t>註1：</t>
    <phoneticPr fontId="2" type="noConversion"/>
  </si>
  <si>
    <r>
      <t>「付款完成日」請填實際撥付款項日期－以</t>
    </r>
    <r>
      <rPr>
        <b/>
        <u/>
        <sz val="11"/>
        <color indexed="10"/>
        <rFont val="微軟正黑體"/>
        <family val="2"/>
        <charset val="136"/>
      </rPr>
      <t>實際轉帳日</t>
    </r>
    <r>
      <rPr>
        <sz val="11"/>
        <rFont val="微軟正黑體"/>
        <family val="2"/>
        <charset val="136"/>
      </rPr>
      <t>或</t>
    </r>
    <r>
      <rPr>
        <b/>
        <u/>
        <sz val="11"/>
        <color indexed="10"/>
        <rFont val="微軟正黑體"/>
        <family val="2"/>
        <charset val="136"/>
      </rPr>
      <t>支票到期日</t>
    </r>
    <r>
      <rPr>
        <sz val="11"/>
        <rFont val="微軟正黑體"/>
        <family val="2"/>
        <charset val="136"/>
      </rPr>
      <t>為認定基準，作成轉帳或付款傳票不屬於付款完成。本項經費在12月31日前，尚未發生債務關係或契約責任者，應即停止支用，其已發生之債務關係或契約責任者（已於12月31日前做應付傳票），應於次年1月15日截止支付。</t>
    </r>
    <phoneticPr fontId="2" type="noConversion"/>
  </si>
  <si>
    <t>表列「範例」僅供學校參考，填表時請自行刪除範例內容，並依學校實際執行情形填寫。表格如不敷使用，請自行增列。</t>
    <phoneticPr fontId="2" type="noConversion"/>
  </si>
  <si>
    <t>月支數額</t>
    <phoneticPr fontId="2" type="noConversion"/>
  </si>
  <si>
    <t>4.編制內職員薪資差額</t>
    <phoneticPr fontId="2" type="noConversion"/>
  </si>
  <si>
    <t>每月本俸</t>
    <phoneticPr fontId="2" type="noConversion"/>
  </si>
  <si>
    <t>補助期間</t>
    <phoneticPr fontId="2" type="noConversion"/>
  </si>
  <si>
    <t>補助月份</t>
    <phoneticPr fontId="2" type="noConversion"/>
  </si>
  <si>
    <t>合計
補助金額</t>
    <phoneticPr fontId="2" type="noConversion"/>
  </si>
  <si>
    <t>結餘款(A-B)</t>
    <phoneticPr fontId="2" type="noConversion"/>
  </si>
  <si>
    <t>註2：</t>
    <phoneticPr fontId="2" type="noConversion"/>
  </si>
  <si>
    <t>註3：</t>
    <phoneticPr fontId="2" type="noConversion"/>
  </si>
  <si>
    <t>註4：</t>
    <phoneticPr fontId="2" type="noConversion"/>
  </si>
  <si>
    <t>1.教師本俸差額</t>
    <phoneticPr fontId="2" type="noConversion"/>
  </si>
  <si>
    <t>教師本俸差額執行表</t>
    <phoneticPr fontId="2" type="noConversion"/>
  </si>
  <si>
    <t>主管加給差額執行表</t>
    <phoneticPr fontId="2" type="noConversion"/>
  </si>
  <si>
    <t>2.學術研究加給差額</t>
    <phoneticPr fontId="2" type="noConversion"/>
  </si>
  <si>
    <t>附件三之(一)</t>
    <phoneticPr fontId="2" type="noConversion"/>
  </si>
  <si>
    <t>附件三之(二)</t>
    <phoneticPr fontId="2" type="noConversion"/>
  </si>
  <si>
    <t>學術研究加給（助理教授以上）差額執行表</t>
    <phoneticPr fontId="2" type="noConversion"/>
  </si>
  <si>
    <t>調薪基準年</t>
    <phoneticPr fontId="2" type="noConversion"/>
  </si>
  <si>
    <t>獲補助之
調薪差幅</t>
    <phoneticPr fontId="2" type="noConversion"/>
  </si>
  <si>
    <t>3.主管加給差額</t>
    <phoneticPr fontId="2" type="noConversion"/>
  </si>
  <si>
    <t>調整前</t>
    <phoneticPr fontId="2" type="noConversion"/>
  </si>
  <si>
    <t>調整後</t>
    <phoneticPr fontId="2" type="noConversion"/>
  </si>
  <si>
    <t>獎勵補助經費</t>
    <phoneticPr fontId="2" type="noConversion"/>
  </si>
  <si>
    <t>原始
憑證冊
编號</t>
    <phoneticPr fontId="2" type="noConversion"/>
  </si>
  <si>
    <t>獲補助之調薪差幅</t>
    <phoneticPr fontId="2" type="noConversion"/>
  </si>
  <si>
    <t>獎補款</t>
    <phoneticPr fontId="2" type="noConversion"/>
  </si>
  <si>
    <t>自籌款</t>
    <phoneticPr fontId="2" type="noConversion"/>
  </si>
  <si>
    <r>
      <t>1
(</t>
    </r>
    <r>
      <rPr>
        <sz val="11"/>
        <color theme="0" tint="-0.34998626667073579"/>
        <rFont val="微軟正黑體"/>
        <family val="2"/>
        <charset val="136"/>
      </rPr>
      <t>範例</t>
    </r>
    <r>
      <rPr>
        <sz val="11"/>
        <color theme="0" tint="-0.34998626667073579"/>
        <rFont val="Times New Roman"/>
        <family val="1"/>
      </rPr>
      <t>)</t>
    </r>
    <phoneticPr fontId="2" type="noConversion"/>
  </si>
  <si>
    <r>
      <rPr>
        <sz val="11"/>
        <color theme="0" tint="-0.34998626667073579"/>
        <rFont val="微軟正黑體"/>
        <family val="2"/>
        <charset val="136"/>
      </rPr>
      <t>張三</t>
    </r>
    <phoneticPr fontId="2" type="noConversion"/>
  </si>
  <si>
    <r>
      <t>1</t>
    </r>
    <r>
      <rPr>
        <sz val="11"/>
        <color theme="0" tint="-0.34998626667073579"/>
        <rFont val="微軟正黑體"/>
        <family val="2"/>
        <charset val="136"/>
      </rPr>
      <t>～</t>
    </r>
    <r>
      <rPr>
        <sz val="11"/>
        <color theme="0" tint="-0.34998626667073579"/>
        <rFont val="Times New Roman"/>
        <family val="1"/>
      </rPr>
      <t>3</t>
    </r>
    <r>
      <rPr>
        <sz val="11"/>
        <color theme="0" tint="-0.34998626667073579"/>
        <rFont val="微軟正黑體"/>
        <family val="2"/>
        <charset val="136"/>
      </rPr>
      <t>月</t>
    </r>
    <phoneticPr fontId="2" type="noConversion"/>
  </si>
  <si>
    <r>
      <t>2
(</t>
    </r>
    <r>
      <rPr>
        <sz val="11"/>
        <color theme="0" tint="-0.34998626667073579"/>
        <rFont val="微軟正黑體"/>
        <family val="2"/>
        <charset val="136"/>
      </rPr>
      <t>範例</t>
    </r>
    <r>
      <rPr>
        <sz val="11"/>
        <color theme="0" tint="-0.34998626667073579"/>
        <rFont val="Times New Roman"/>
        <family val="1"/>
      </rPr>
      <t>)</t>
    </r>
    <phoneticPr fontId="2" type="noConversion"/>
  </si>
  <si>
    <r>
      <rPr>
        <sz val="11"/>
        <color theme="0" tint="-0.34998626667073579"/>
        <rFont val="微軟正黑體"/>
        <family val="2"/>
        <charset val="136"/>
      </rPr>
      <t>李四</t>
    </r>
    <phoneticPr fontId="2" type="noConversion"/>
  </si>
  <si>
    <t>註5：</t>
    <phoneticPr fontId="2" type="noConversion"/>
  </si>
  <si>
    <t>註6：</t>
    <phoneticPr fontId="2" type="noConversion"/>
  </si>
  <si>
    <t>註7：</t>
    <phoneticPr fontId="2" type="noConversion"/>
  </si>
  <si>
    <r>
      <t>為避免造成重複補助之疑慮，請</t>
    </r>
    <r>
      <rPr>
        <b/>
        <u/>
        <sz val="11"/>
        <color rgb="FFFF0000"/>
        <rFont val="微軟正黑體"/>
        <family val="2"/>
        <charset val="136"/>
      </rPr>
      <t>勿將同一教師補助案置於不相鄰之不同序號</t>
    </r>
    <r>
      <rPr>
        <sz val="11"/>
        <rFont val="微軟正黑體"/>
        <family val="2"/>
        <charset val="136"/>
      </rPr>
      <t>。</t>
    </r>
    <phoneticPr fontId="2" type="noConversion"/>
  </si>
  <si>
    <r>
      <rPr>
        <b/>
        <sz val="11"/>
        <rFont val="微軟正黑體"/>
        <family val="2"/>
        <charset val="136"/>
      </rPr>
      <t>總計</t>
    </r>
    <phoneticPr fontId="2" type="noConversion"/>
  </si>
  <si>
    <t>原始
憑證冊编號</t>
    <phoneticPr fontId="2" type="noConversion"/>
  </si>
  <si>
    <r>
      <t xml:space="preserve">序號
</t>
    </r>
    <r>
      <rPr>
        <b/>
        <sz val="11"/>
        <color rgb="FFFF0000"/>
        <rFont val="微軟正黑體"/>
        <family val="2"/>
        <charset val="136"/>
      </rPr>
      <t>註1</t>
    </r>
    <phoneticPr fontId="2" type="noConversion"/>
  </si>
  <si>
    <r>
      <t>每月補助差額</t>
    </r>
    <r>
      <rPr>
        <b/>
        <sz val="11"/>
        <color rgb="FFFF0000"/>
        <rFont val="微軟正黑體"/>
        <family val="2"/>
        <charset val="136"/>
      </rPr>
      <t>註3</t>
    </r>
    <phoneticPr fontId="2" type="noConversion"/>
  </si>
  <si>
    <r>
      <t xml:space="preserve">付款
完成日
</t>
    </r>
    <r>
      <rPr>
        <b/>
        <sz val="11"/>
        <color rgb="FFFF0000"/>
        <rFont val="微軟正黑體"/>
        <family val="2"/>
        <charset val="136"/>
      </rPr>
      <t>註4</t>
    </r>
    <phoneticPr fontId="2" type="noConversion"/>
  </si>
  <si>
    <r>
      <t xml:space="preserve">經費來源 </t>
    </r>
    <r>
      <rPr>
        <b/>
        <sz val="11"/>
        <color rgb="FFFF0000"/>
        <rFont val="微軟正黑體"/>
        <family val="2"/>
        <charset val="136"/>
      </rPr>
      <t>註5、註6</t>
    </r>
    <phoneticPr fontId="2" type="noConversion"/>
  </si>
  <si>
    <r>
      <rPr>
        <sz val="11"/>
        <color theme="0" tint="-0.34998626667073579"/>
        <rFont val="微軟正黑體"/>
        <family val="2"/>
        <charset val="136"/>
      </rPr>
      <t>吳九</t>
    </r>
    <phoneticPr fontId="2" type="noConversion"/>
  </si>
  <si>
    <r>
      <rPr>
        <sz val="11"/>
        <color theme="0" tint="-0.34998626667073579"/>
        <rFont val="微軟正黑體"/>
        <family val="2"/>
        <charset val="136"/>
      </rPr>
      <t>鄭十</t>
    </r>
    <phoneticPr fontId="2" type="noConversion"/>
  </si>
  <si>
    <r>
      <t>1</t>
    </r>
    <r>
      <rPr>
        <sz val="11"/>
        <color theme="0" tint="-0.34998626667073579"/>
        <rFont val="微軟正黑體"/>
        <family val="2"/>
        <charset val="136"/>
      </rPr>
      <t>～</t>
    </r>
    <r>
      <rPr>
        <sz val="11"/>
        <color theme="0" tint="-0.34998626667073579"/>
        <rFont val="Times New Roman"/>
        <family val="1"/>
      </rPr>
      <t>7</t>
    </r>
    <r>
      <rPr>
        <sz val="11"/>
        <color theme="0" tint="-0.34998626667073579"/>
        <rFont val="微軟正黑體"/>
        <family val="2"/>
        <charset val="136"/>
      </rPr>
      <t>月</t>
    </r>
    <phoneticPr fontId="2" type="noConversion"/>
  </si>
  <si>
    <r>
      <rPr>
        <sz val="11"/>
        <color theme="0" tint="-0.34998626667073579"/>
        <rFont val="微軟正黑體"/>
        <family val="2"/>
        <charset val="136"/>
      </rPr>
      <t>孫七</t>
    </r>
    <phoneticPr fontId="2" type="noConversion"/>
  </si>
  <si>
    <r>
      <t>8</t>
    </r>
    <r>
      <rPr>
        <sz val="11"/>
        <color theme="0" tint="-0.34998626667073579"/>
        <rFont val="微軟正黑體"/>
        <family val="2"/>
        <charset val="136"/>
      </rPr>
      <t>～</t>
    </r>
    <r>
      <rPr>
        <sz val="11"/>
        <color theme="0" tint="-0.34998626667073579"/>
        <rFont val="Times New Roman"/>
        <family val="1"/>
      </rPr>
      <t>12</t>
    </r>
    <r>
      <rPr>
        <sz val="11"/>
        <color theme="0" tint="-0.34998626667073579"/>
        <rFont val="微軟正黑體"/>
        <family val="2"/>
        <charset val="136"/>
      </rPr>
      <t>月</t>
    </r>
    <phoneticPr fontId="2" type="noConversion"/>
  </si>
  <si>
    <r>
      <rPr>
        <sz val="11"/>
        <color theme="0" tint="-0.34998626667073579"/>
        <rFont val="微軟正黑體"/>
        <family val="2"/>
        <charset val="136"/>
      </rPr>
      <t>周八</t>
    </r>
    <phoneticPr fontId="2" type="noConversion"/>
  </si>
  <si>
    <r>
      <rPr>
        <sz val="11"/>
        <color theme="0" tint="-0.34998626667073579"/>
        <rFont val="微軟正黑體"/>
        <family val="2"/>
        <charset val="136"/>
      </rPr>
      <t>王五</t>
    </r>
    <phoneticPr fontId="2" type="noConversion"/>
  </si>
  <si>
    <r>
      <rPr>
        <sz val="11"/>
        <color theme="0" tint="-0.34998626667073579"/>
        <rFont val="微軟正黑體"/>
        <family val="2"/>
        <charset val="136"/>
      </rPr>
      <t>趙六</t>
    </r>
    <phoneticPr fontId="2" type="noConversion"/>
  </si>
  <si>
    <r>
      <t>為避免造成重複補助之疑慮，請</t>
    </r>
    <r>
      <rPr>
        <b/>
        <u/>
        <sz val="11"/>
        <color rgb="FFFF0000"/>
        <rFont val="微軟正黑體"/>
        <family val="2"/>
        <charset val="136"/>
      </rPr>
      <t>勿將同一人員補助案置於不相鄰之不同序號</t>
    </r>
    <r>
      <rPr>
        <sz val="11"/>
        <rFont val="微軟正黑體"/>
        <family val="2"/>
        <charset val="136"/>
      </rPr>
      <t>。</t>
    </r>
    <phoneticPr fontId="2" type="noConversion"/>
  </si>
  <si>
    <r>
      <t xml:space="preserve">姓名
</t>
    </r>
    <r>
      <rPr>
        <b/>
        <sz val="11"/>
        <color rgb="FFFF0000"/>
        <rFont val="微軟正黑體"/>
        <family val="2"/>
        <charset val="136"/>
      </rPr>
      <t>註2</t>
    </r>
    <phoneticPr fontId="2" type="noConversion"/>
  </si>
  <si>
    <r>
      <t>每月補助
差額</t>
    </r>
    <r>
      <rPr>
        <b/>
        <sz val="11"/>
        <color rgb="FFFF0000"/>
        <rFont val="微軟正黑體"/>
        <family val="2"/>
        <charset val="136"/>
      </rPr>
      <t>註3</t>
    </r>
    <phoneticPr fontId="2" type="noConversion"/>
  </si>
  <si>
    <r>
      <t xml:space="preserve">付款完成日
</t>
    </r>
    <r>
      <rPr>
        <b/>
        <sz val="11"/>
        <color rgb="FFFF0000"/>
        <rFont val="微軟正黑體"/>
        <family val="2"/>
        <charset val="136"/>
      </rPr>
      <t>註4</t>
    </r>
    <phoneticPr fontId="2" type="noConversion"/>
  </si>
  <si>
    <t>綜合執行成果及結餘款說明</t>
    <phoneticPr fontId="2" type="noConversion"/>
  </si>
  <si>
    <t>教師本俸差額</t>
    <phoneticPr fontId="2" type="noConversion"/>
  </si>
  <si>
    <t>學術研究加給差額</t>
    <phoneticPr fontId="2" type="noConversion"/>
  </si>
  <si>
    <t>編制內職員薪資差額</t>
    <phoneticPr fontId="2" type="noConversion"/>
  </si>
  <si>
    <t>1月</t>
    <phoneticPr fontId="2" type="noConversion"/>
  </si>
  <si>
    <t>2月</t>
    <phoneticPr fontId="2" type="noConversion"/>
  </si>
  <si>
    <t>3月</t>
    <phoneticPr fontId="2" type="noConversion"/>
  </si>
  <si>
    <t>4月</t>
    <phoneticPr fontId="2" type="noConversion"/>
  </si>
  <si>
    <t>5月</t>
    <phoneticPr fontId="2" type="noConversion"/>
  </si>
  <si>
    <t>6月</t>
    <phoneticPr fontId="2" type="noConversion"/>
  </si>
  <si>
    <t>7月</t>
    <phoneticPr fontId="2" type="noConversion"/>
  </si>
  <si>
    <t>8月</t>
    <phoneticPr fontId="2" type="noConversion"/>
  </si>
  <si>
    <t>9月</t>
    <phoneticPr fontId="2" type="noConversion"/>
  </si>
  <si>
    <t>10月</t>
    <phoneticPr fontId="2" type="noConversion"/>
  </si>
  <si>
    <t>11月</t>
    <phoneticPr fontId="2" type="noConversion"/>
  </si>
  <si>
    <t>12月</t>
    <phoneticPr fontId="2" type="noConversion"/>
  </si>
  <si>
    <t>金額小計</t>
    <phoneticPr fontId="2" type="noConversion"/>
  </si>
  <si>
    <t>獎勵補助經費</t>
    <phoneticPr fontId="2" type="noConversion"/>
  </si>
  <si>
    <t>主管加給差額</t>
    <phoneticPr fontId="2" type="noConversion"/>
  </si>
  <si>
    <t>當年度執行
總金額</t>
    <phoneticPr fontId="2" type="noConversion"/>
  </si>
  <si>
    <t>【結餘款說明】欄位請說明產生結餘款之具體原因；若無結餘款，則免填本欄。</t>
    <phoneticPr fontId="2" type="noConversion"/>
  </si>
  <si>
    <t>表格如不敷使用，請自行增列。</t>
    <phoneticPr fontId="2" type="noConversion"/>
  </si>
  <si>
    <r>
      <t>【綜合執行成果】</t>
    </r>
    <r>
      <rPr>
        <b/>
        <sz val="11"/>
        <rFont val="微軟正黑體"/>
        <family val="2"/>
        <charset val="136"/>
      </rPr>
      <t xml:space="preserve"> </t>
    </r>
    <r>
      <rPr>
        <b/>
        <sz val="11"/>
        <color rgb="FFFF0000"/>
        <rFont val="微軟正黑體"/>
        <family val="2"/>
        <charset val="136"/>
      </rPr>
      <t>註1</t>
    </r>
    <phoneticPr fontId="2" type="noConversion"/>
  </si>
  <si>
    <r>
      <t xml:space="preserve">一、全校執行人數彙整 </t>
    </r>
    <r>
      <rPr>
        <b/>
        <sz val="11"/>
        <color rgb="FFFF0000"/>
        <rFont val="微軟正黑體"/>
        <family val="2"/>
        <charset val="136"/>
      </rPr>
      <t>註2</t>
    </r>
    <phoneticPr fontId="2" type="noConversion"/>
  </si>
  <si>
    <r>
      <t xml:space="preserve">二、全校執行金額彙整 </t>
    </r>
    <r>
      <rPr>
        <b/>
        <sz val="11"/>
        <color rgb="FFFF0000"/>
        <rFont val="微軟正黑體"/>
        <family val="2"/>
        <charset val="136"/>
      </rPr>
      <t>註3</t>
    </r>
    <phoneticPr fontId="2" type="noConversion"/>
  </si>
  <si>
    <t>每月平均人數</t>
    <phoneticPr fontId="2" type="noConversion"/>
  </si>
  <si>
    <t>依《教育部補（捐）助及委辦經費核撥結報作業要點》第11點第(3)款規定，因故無法於原定期程內報核，應於期限截止前申請展延，並在同意可延展期限內，完成結報。</t>
    <phoneticPr fontId="2" type="noConversion"/>
  </si>
  <si>
    <t>填表日期</t>
    <phoneticPr fontId="2" type="noConversion"/>
  </si>
  <si>
    <t>補助經費來源</t>
    <phoneticPr fontId="2" type="noConversion"/>
  </si>
  <si>
    <t>核定金額(A)</t>
    <phoneticPr fontId="2" type="noConversion"/>
  </si>
  <si>
    <t>執行金額(B)</t>
    <phoneticPr fontId="2" type="noConversion"/>
  </si>
  <si>
    <t>一、調薪差額補助經費說明</t>
    <phoneticPr fontId="2" type="noConversion"/>
  </si>
  <si>
    <r>
      <t>※「調薪差額補助」經費應專款專用，</t>
    </r>
    <r>
      <rPr>
        <b/>
        <sz val="13"/>
        <color rgb="FF0000FF"/>
        <rFont val="微軟正黑體"/>
        <family val="2"/>
        <charset val="136"/>
      </rPr>
      <t>如有結餘款應全數繳回，並於【附件一】說明產生結餘款之具體原因</t>
    </r>
    <r>
      <rPr>
        <sz val="13"/>
        <rFont val="微軟正黑體"/>
        <family val="2"/>
        <charset val="136"/>
      </rPr>
      <t>。</t>
    </r>
    <phoneticPr fontId="2" type="noConversion"/>
  </si>
  <si>
    <t>調薪差額補助</t>
    <phoneticPr fontId="2" type="noConversion"/>
  </si>
  <si>
    <t>學校應於次年2月28日前，將調薪差額補助成果報告，併同獎勵補助經費執行資料，上傳至各校網站後備文報部（附成果報告用印封面，毋須再將其他紙本資料報部），並繳回當年度結餘款，俾便考核運用成效。</t>
    <phoneticPr fontId="2" type="noConversion"/>
  </si>
  <si>
    <t>依《教育部獎勵補助私立技專校院整體發展經費核配及申請要點》第9點第(6)款規定，調薪差額補助經費應據實核支，採專款專帳管理，並依調薪差額補助成果報告格式辦理支用。</t>
    <phoneticPr fontId="2" type="noConversion"/>
  </si>
  <si>
    <r>
      <t>為避免重複補助，當年度若有獲核定調薪差額補助經費，同時並執行獎勵補助經費「提高現職專任教師薪資」項目，</t>
    </r>
    <r>
      <rPr>
        <b/>
        <u/>
        <sz val="11"/>
        <color rgb="FF0000FF"/>
        <rFont val="微軟正黑體"/>
        <family val="2"/>
        <charset val="136"/>
      </rPr>
      <t>「提高現職專任教師薪資」執行明細統一填列</t>
    </r>
    <r>
      <rPr>
        <sz val="11"/>
        <rFont val="微軟正黑體"/>
        <family val="2"/>
        <charset val="136"/>
      </rPr>
      <t>於本成果報告，但其</t>
    </r>
    <r>
      <rPr>
        <b/>
        <u/>
        <sz val="11"/>
        <color rgb="FF0000FF"/>
        <rFont val="微軟正黑體"/>
        <family val="2"/>
        <charset val="136"/>
      </rPr>
      <t>執行成果件數及金額仍須彙總列示於獎勵補助經費執行清冊【附件六】</t>
    </r>
    <r>
      <rPr>
        <sz val="11"/>
        <rFont val="微軟正黑體"/>
        <family val="2"/>
        <charset val="136"/>
      </rPr>
      <t>。</t>
    </r>
    <phoneticPr fontId="2" type="noConversion"/>
  </si>
  <si>
    <t>教授</t>
    <phoneticPr fontId="2" type="noConversion"/>
  </si>
  <si>
    <t>副教授</t>
    <phoneticPr fontId="2" type="noConversion"/>
  </si>
  <si>
    <t>助理教授</t>
    <phoneticPr fontId="2" type="noConversion"/>
  </si>
  <si>
    <t>講師</t>
    <phoneticPr fontId="2" type="noConversion"/>
  </si>
  <si>
    <t>附件五之(一)</t>
    <phoneticPr fontId="2" type="noConversion"/>
  </si>
  <si>
    <t>附件五之(二)</t>
    <phoneticPr fontId="2" type="noConversion"/>
  </si>
  <si>
    <t>編制內職員本俸差額執行表</t>
    <phoneticPr fontId="2" type="noConversion"/>
  </si>
  <si>
    <t>編制內職員專業加給差額執行表</t>
    <phoneticPr fontId="2" type="noConversion"/>
  </si>
  <si>
    <t>請將成果報告依序排列裝訂成冊、編製目錄，並加蓋關防。</t>
    <phoneticPr fontId="2" type="noConversion"/>
  </si>
  <si>
    <t>115年度</t>
    <phoneticPr fontId="2" type="noConversion"/>
  </si>
  <si>
    <t>金額(B)</t>
    <phoneticPr fontId="2" type="noConversion"/>
  </si>
  <si>
    <t>獎勵補助
經費(C)</t>
    <phoneticPr fontId="2" type="noConversion"/>
  </si>
  <si>
    <t>補助經費
合計
(B+C)</t>
    <phoneticPr fontId="2" type="noConversion"/>
  </si>
  <si>
    <t>助教</t>
    <phoneticPr fontId="2" type="noConversion"/>
  </si>
  <si>
    <t>護理實習臨床指導教師</t>
    <phoneticPr fontId="2" type="noConversion"/>
  </si>
  <si>
    <t>學術研究加給（其他職級）差額執行表</t>
    <phoneticPr fontId="2" type="noConversion"/>
  </si>
  <si>
    <t>其他
經費</t>
    <phoneticPr fontId="2" type="noConversion"/>
  </si>
  <si>
    <r>
      <t>為瞭解學校是否依實際需求申請調薪差額補助經費，請於【綜合執行成果】彙整當年度「全校」實際調薪人數及實際發生之薪資差額，所需呈現之調薪基準及範圍，以</t>
    </r>
    <r>
      <rPr>
        <b/>
        <u/>
        <sz val="11"/>
        <color rgb="FF0000FF"/>
        <rFont val="微軟正黑體"/>
        <family val="2"/>
        <charset val="136"/>
      </rPr>
      <t>學校函復教育部114年12月8日臺教高(三)字第1142203819號函之調查表</t>
    </r>
    <r>
      <rPr>
        <sz val="11"/>
        <rFont val="微軟正黑體"/>
        <family val="2"/>
        <charset val="136"/>
      </rPr>
      <t>為準，俾與學校填報之調查表內容進行比對。</t>
    </r>
    <phoneticPr fontId="2" type="noConversion"/>
  </si>
  <si>
    <t>系所</t>
    <phoneticPr fontId="2" type="noConversion"/>
  </si>
  <si>
    <t>職級</t>
    <phoneticPr fontId="2" type="noConversion"/>
  </si>
  <si>
    <t>企業管理系</t>
    <phoneticPr fontId="2" type="noConversion"/>
  </si>
  <si>
    <t>工業設計系</t>
    <phoneticPr fontId="2" type="noConversion"/>
  </si>
  <si>
    <t>俸額</t>
    <phoneticPr fontId="2" type="noConversion"/>
  </si>
  <si>
    <r>
      <rPr>
        <b/>
        <u/>
        <sz val="11"/>
        <color rgb="FF0000FF"/>
        <rFont val="微軟正黑體"/>
        <family val="2"/>
        <charset val="136"/>
      </rPr>
      <t>調薪基準以學校函復教育部114年12月8日臺教高(三)字第1142203819號函之調查表辦理</t>
    </r>
    <r>
      <rPr>
        <sz val="11"/>
        <rFont val="微軟正黑體"/>
        <family val="2"/>
        <charset val="136"/>
      </rPr>
      <t>，每月補助差額為調整前、後之教師本俸差額。舉例而言，若學校於111~115年皆有配合政府政策調薪，並填列於該調查表中，本項經費即可支用於115與110年之薪資差額。亦即，其調整前本俸可採110~113年之基準；調整後本俸可採111~115年之基準。</t>
    </r>
    <phoneticPr fontId="2" type="noConversion"/>
  </si>
  <si>
    <r>
      <rPr>
        <b/>
        <u/>
        <sz val="11"/>
        <color rgb="FF0000FF"/>
        <rFont val="微軟正黑體"/>
        <family val="2"/>
        <charset val="136"/>
      </rPr>
      <t>調薪基準以學校函復教育部114年12月8日臺教高(三)字第1142203819號函之調查表辦理</t>
    </r>
    <r>
      <rPr>
        <sz val="11"/>
        <rFont val="微軟正黑體"/>
        <family val="2"/>
        <charset val="136"/>
      </rPr>
      <t>，每月補助差額為調整前、後之學術研究加給差額。舉例而言，若學校於111~115年皆有配合政府政策調薪，並填列於該調查表中，本項經費即可支用於115與110年之薪資差額。亦即，其調整前學術研究加給可採110~113年之基準；調整後學術研究加給可採111~115年之基準。</t>
    </r>
    <phoneticPr fontId="2" type="noConversion"/>
  </si>
  <si>
    <r>
      <rPr>
        <b/>
        <u/>
        <sz val="11"/>
        <color rgb="FF0000FF"/>
        <rFont val="微軟正黑體"/>
        <family val="2"/>
        <charset val="136"/>
      </rPr>
      <t>調薪基準以學校函復教育部114年12月8日臺教高(三)字第1142203819號函之調查表辦理</t>
    </r>
    <r>
      <rPr>
        <sz val="11"/>
        <rFont val="微軟正黑體"/>
        <family val="2"/>
        <charset val="136"/>
      </rPr>
      <t>，每月補助差額為調整前、後之主管加給差額。舉例而言，若學校於111~115年皆有配合政府政策調薪，並填列於該調查表中，本項經費即可支用於115與110年之薪資差額。亦即，其調整前主管加給可採110~113年之基準；調整後主管加給可採111~115年之基準。</t>
    </r>
    <phoneticPr fontId="2" type="noConversion"/>
  </si>
  <si>
    <r>
      <rPr>
        <b/>
        <u/>
        <sz val="11"/>
        <color rgb="FF0000FF"/>
        <rFont val="微軟正黑體"/>
        <family val="2"/>
        <charset val="136"/>
      </rPr>
      <t>調薪基準以學校函復教育部114年12月8日臺教高(三)字第1142203819號函之調查表辦理</t>
    </r>
    <r>
      <rPr>
        <sz val="11"/>
        <rFont val="微軟正黑體"/>
        <family val="2"/>
        <charset val="136"/>
      </rPr>
      <t>，每月補助差額為調整前、後之職員本俸差額。舉例而言，若學校於111~115年皆有配合政府政策調薪，並填列於該調查表中，本項經費即可支用於115與110年之薪資差額。亦即，其調整前職員本俸可採110~113年之基準；調整後職員本俸可採111~115年之基準。</t>
    </r>
    <phoneticPr fontId="2" type="noConversion"/>
  </si>
  <si>
    <t>國際貿易系</t>
    <phoneticPr fontId="2" type="noConversion"/>
  </si>
  <si>
    <t>機械工程系</t>
    <phoneticPr fontId="2" type="noConversion"/>
  </si>
  <si>
    <t>職稱</t>
    <phoneticPr fontId="2" type="noConversion"/>
  </si>
  <si>
    <t>校長室</t>
    <phoneticPr fontId="2" type="noConversion"/>
  </si>
  <si>
    <t>校長</t>
    <phoneticPr fontId="2" type="noConversion"/>
  </si>
  <si>
    <t>主任</t>
    <phoneticPr fontId="2" type="noConversion"/>
  </si>
  <si>
    <t>講師</t>
    <phoneticPr fontId="2" type="noConversion"/>
  </si>
  <si>
    <t>總務處保管組</t>
    <phoneticPr fontId="2" type="noConversion"/>
  </si>
  <si>
    <t>秘書</t>
    <phoneticPr fontId="2" type="noConversion"/>
  </si>
  <si>
    <t>組員</t>
    <phoneticPr fontId="2" type="noConversion"/>
  </si>
  <si>
    <t>115.1.15
115.2.15
115.3.15</t>
  </si>
  <si>
    <t>115.8.15
115.9.15
115.10.15
115.11.15
115.12.15</t>
  </si>
  <si>
    <t>115.1.15
115.2.15
115.3.15
115.4.15
115.5.15
115.6.15
115.7.15</t>
  </si>
  <si>
    <r>
      <rPr>
        <b/>
        <u/>
        <sz val="11"/>
        <color rgb="FF0000FF"/>
        <rFont val="微軟正黑體"/>
        <family val="2"/>
        <charset val="136"/>
      </rPr>
      <t>調薪基準以學校函復教育部114年12月8日臺教高(三)字第1142203819號函之調查表辦理</t>
    </r>
    <r>
      <rPr>
        <sz val="11"/>
        <rFont val="微軟正黑體"/>
        <family val="2"/>
        <charset val="136"/>
      </rPr>
      <t>，每月補助差額為調整前、後之職員專業加給差額。舉例而言，若學校於111~115年皆有配合政府政策調薪，並填列於該調查表中，本項經費即可支用於115與110年之薪資差額。亦即，其調整前職員專業加給可採110~113年之基準；調整後職員專業加給可採111~115年之基準。</t>
    </r>
    <phoneticPr fontId="2" type="noConversion"/>
  </si>
  <si>
    <t>副教授</t>
    <phoneticPr fontId="2" type="noConversion"/>
  </si>
  <si>
    <t>助理教授</t>
    <phoneticPr fontId="2" type="noConversion"/>
  </si>
  <si>
    <r>
      <t>8</t>
    </r>
    <r>
      <rPr>
        <sz val="11"/>
        <color theme="0" tint="-0.34998626667073579"/>
        <rFont val="微軟正黑體"/>
        <family val="2"/>
        <charset val="136"/>
      </rPr>
      <t>～</t>
    </r>
    <r>
      <rPr>
        <sz val="11"/>
        <color theme="0" tint="-0.34998626667073579"/>
        <rFont val="Times New Roman"/>
        <family val="2"/>
      </rPr>
      <t>12</t>
    </r>
    <r>
      <rPr>
        <sz val="11"/>
        <color theme="0" tint="-0.34998626667073579"/>
        <rFont val="新細明體"/>
        <family val="1"/>
        <charset val="136"/>
      </rPr>
      <t>月</t>
    </r>
    <phoneticPr fontId="2" type="noConversion"/>
  </si>
  <si>
    <t>115.1.15
115.2.15
115.3.15
115.4.15
115.5.15
115.6.15
115.7.15</t>
    <phoneticPr fontId="2" type="noConversion"/>
  </si>
  <si>
    <t>D01004
D02003
D03006</t>
    <phoneticPr fontId="2" type="noConversion"/>
  </si>
  <si>
    <t>115.8.15
115.9.15
115.10.15
115.11.15
115.12.15</t>
    <phoneticPr fontId="2" type="noConversion"/>
  </si>
  <si>
    <t>D01004
D02003
D03006
D04005
D05003
D06005
D07004</t>
    <phoneticPr fontId="2" type="noConversion"/>
  </si>
  <si>
    <t>D08005
D09003
D10006
D11002
D12004</t>
    <phoneticPr fontId="2" type="noConversion"/>
  </si>
  <si>
    <t>B08014
B09020
B10007
B11008
B12002</t>
    <phoneticPr fontId="2" type="noConversion"/>
  </si>
  <si>
    <t>C01014
C02020
C03007
C04008
C05002
C06006
C07012</t>
    <phoneticPr fontId="2" type="noConversion"/>
  </si>
  <si>
    <t>教務處註冊組</t>
    <phoneticPr fontId="2" type="noConversion"/>
  </si>
  <si>
    <t>C08007
C09004
C10003
C11006
C12018</t>
    <phoneticPr fontId="2" type="noConversion"/>
  </si>
  <si>
    <r>
      <t xml:space="preserve">經費來源 </t>
    </r>
    <r>
      <rPr>
        <b/>
        <sz val="11"/>
        <color rgb="FFFF0000"/>
        <rFont val="微軟正黑體"/>
        <family val="2"/>
        <charset val="136"/>
      </rPr>
      <t>註4</t>
    </r>
    <phoneticPr fontId="2" type="noConversion"/>
  </si>
  <si>
    <r>
      <t xml:space="preserve">【結餘款說明】 </t>
    </r>
    <r>
      <rPr>
        <b/>
        <sz val="11"/>
        <color rgb="FFFF0000"/>
        <rFont val="微軟正黑體"/>
        <family val="2"/>
        <charset val="136"/>
      </rPr>
      <t>註5</t>
    </r>
    <phoneticPr fontId="2" type="noConversion"/>
  </si>
  <si>
    <r>
      <rPr>
        <b/>
        <u/>
        <sz val="11"/>
        <color rgb="FF0000FF"/>
        <rFont val="微軟正黑體"/>
        <family val="2"/>
        <charset val="136"/>
      </rPr>
      <t>藍底標示之欄位已預先設定公式</t>
    </r>
    <r>
      <rPr>
        <sz val="11"/>
        <rFont val="微軟正黑體"/>
        <family val="2"/>
        <charset val="136"/>
      </rPr>
      <t>，填寫時請留意相關公式設定，並確認資料輸入內容之正確性，以免影響後續統計結果及資料計算。</t>
    </r>
    <phoneticPr fontId="2" type="noConversion"/>
  </si>
  <si>
    <t>8月晉薪</t>
    <phoneticPr fontId="2" type="noConversion"/>
  </si>
  <si>
    <t>8月升等副教授</t>
    <phoneticPr fontId="2" type="noConversion"/>
  </si>
  <si>
    <t>註8：</t>
    <phoneticPr fontId="2" type="noConversion"/>
  </si>
  <si>
    <t>校務發展中心</t>
    <phoneticPr fontId="2" type="noConversion"/>
  </si>
  <si>
    <r>
      <rPr>
        <b/>
        <sz val="11"/>
        <rFont val="微軟正黑體"/>
        <family val="2"/>
        <charset val="136"/>
      </rPr>
      <t>經費來源</t>
    </r>
    <r>
      <rPr>
        <sz val="11"/>
        <rFont val="微軟正黑體"/>
        <family val="2"/>
        <charset val="136"/>
      </rPr>
      <t>：係指當年度支應全校薪資差額所需總成本之各項經費來源，包含調薪差額補助、獎勵補助款、配合獎勵補助款投入之自籌款、其他經費等，其中獎勵補助款及其自籌款僅計「提高現職專任教師薪資」之金額。</t>
    </r>
    <r>
      <rPr>
        <b/>
        <u/>
        <sz val="11"/>
        <color rgb="FF0000FF"/>
        <rFont val="微軟正黑體"/>
        <family val="2"/>
        <charset val="136"/>
      </rPr>
      <t>各項經費來源之金額加總，應與「當年度執行總金額」欄位之數據一致</t>
    </r>
    <r>
      <rPr>
        <sz val="11"/>
        <rFont val="微軟正黑體"/>
        <family val="2"/>
        <charset val="136"/>
      </rPr>
      <t>。</t>
    </r>
    <phoneticPr fontId="2" type="noConversion"/>
  </si>
  <si>
    <r>
      <t>依教育部114年12月8日臺教高(三)字第1142203819號函，職員薪資</t>
    </r>
    <r>
      <rPr>
        <b/>
        <u/>
        <sz val="11"/>
        <color rgb="FF0000FF"/>
        <rFont val="微軟正黑體"/>
        <family val="2"/>
        <charset val="136"/>
      </rPr>
      <t>不含主管加給</t>
    </r>
    <r>
      <rPr>
        <sz val="11"/>
        <rFont val="微軟正黑體"/>
        <family val="2"/>
        <charset val="136"/>
      </rPr>
      <t>，補助對象為</t>
    </r>
    <r>
      <rPr>
        <b/>
        <u/>
        <sz val="11"/>
        <color rgb="FF0000FF"/>
        <rFont val="微軟正黑體"/>
        <family val="2"/>
        <charset val="136"/>
      </rPr>
      <t>編制內職員（不含編制外職員）</t>
    </r>
    <r>
      <rPr>
        <sz val="11"/>
        <rFont val="微軟正黑體"/>
        <family val="2"/>
        <charset val="136"/>
      </rPr>
      <t>。</t>
    </r>
    <phoneticPr fontId="2" type="noConversion"/>
  </si>
  <si>
    <r>
      <t>依教育部114年12月8日臺教高(三)字第1142203819號函，職員薪資</t>
    </r>
    <r>
      <rPr>
        <b/>
        <u/>
        <sz val="11"/>
        <color rgb="FF0000FF"/>
        <rFont val="微軟正黑體"/>
        <family val="2"/>
        <charset val="136"/>
      </rPr>
      <t>不含主管加給</t>
    </r>
    <r>
      <rPr>
        <sz val="11"/>
        <rFont val="微軟正黑體"/>
        <family val="2"/>
        <charset val="136"/>
      </rPr>
      <t>，補助對象為</t>
    </r>
    <r>
      <rPr>
        <b/>
        <u/>
        <sz val="11"/>
        <color rgb="FF0000FF"/>
        <rFont val="微軟正黑體"/>
        <family val="2"/>
        <charset val="136"/>
      </rPr>
      <t>編制內職員（不含編制外職員）</t>
    </r>
    <r>
      <rPr>
        <sz val="11"/>
        <rFont val="微軟正黑體"/>
        <family val="2"/>
        <charset val="136"/>
      </rPr>
      <t>。補助對象如於年度中晉薪，請</t>
    </r>
    <r>
      <rPr>
        <b/>
        <u/>
        <sz val="11"/>
        <color rgb="FF0000FF"/>
        <rFont val="微軟正黑體"/>
        <family val="2"/>
        <charset val="136"/>
      </rPr>
      <t>依實際狀況填列晉薪前後相關資料</t>
    </r>
    <r>
      <rPr>
        <sz val="11"/>
        <rFont val="微軟正黑體"/>
        <family val="2"/>
        <charset val="136"/>
      </rPr>
      <t>，並於備註欄註記晉薪時間及異動情形，以利後續資料核對。</t>
    </r>
    <phoneticPr fontId="2" type="noConversion"/>
  </si>
  <si>
    <r>
      <t>依教育部114年12月8日臺教高(三)字第1142203819號函，教師本俸之補助對象為</t>
    </r>
    <r>
      <rPr>
        <b/>
        <u/>
        <sz val="11"/>
        <color rgb="FF0000FF"/>
        <rFont val="微軟正黑體"/>
        <family val="2"/>
        <charset val="136"/>
      </rPr>
      <t>專任教師（含專案教師、護理實習臨床指導教師）</t>
    </r>
    <r>
      <rPr>
        <sz val="11"/>
        <rFont val="微軟正黑體"/>
        <family val="2"/>
        <charset val="136"/>
      </rPr>
      <t>。補助對象如於年度中晉薪，請</t>
    </r>
    <r>
      <rPr>
        <b/>
        <u/>
        <sz val="11"/>
        <color rgb="FF0000FF"/>
        <rFont val="微軟正黑體"/>
        <family val="2"/>
        <charset val="136"/>
      </rPr>
      <t>依實際狀況填列晉薪前後相關資料</t>
    </r>
    <r>
      <rPr>
        <sz val="11"/>
        <rFont val="微軟正黑體"/>
        <family val="2"/>
        <charset val="136"/>
      </rPr>
      <t>，並於備註欄註記晉薪時間及異動情形，以利後續資料核對。</t>
    </r>
    <phoneticPr fontId="2" type="noConversion"/>
  </si>
  <si>
    <r>
      <t>依教育部114年12月8日臺教高(三)字第1142203819號函，學術研究加給之補助對象為</t>
    </r>
    <r>
      <rPr>
        <b/>
        <u/>
        <sz val="11"/>
        <color rgb="FF0000FF"/>
        <rFont val="微軟正黑體"/>
        <family val="2"/>
        <charset val="136"/>
      </rPr>
      <t>專任教師（含專案教師、護理實習臨床指導教師）</t>
    </r>
    <r>
      <rPr>
        <sz val="11"/>
        <rFont val="微軟正黑體"/>
        <family val="2"/>
        <charset val="136"/>
      </rPr>
      <t>。補助對象如於年度中升等，請</t>
    </r>
    <r>
      <rPr>
        <b/>
        <u/>
        <sz val="11"/>
        <color rgb="FF0000FF"/>
        <rFont val="微軟正黑體"/>
        <family val="2"/>
        <charset val="136"/>
      </rPr>
      <t>依實際狀況填列升等前後相關資料</t>
    </r>
    <r>
      <rPr>
        <sz val="11"/>
        <rFont val="微軟正黑體"/>
        <family val="2"/>
        <charset val="136"/>
      </rPr>
      <t>，並於備註欄註記升等時間及異動情形，以利後續資料核對。</t>
    </r>
    <phoneticPr fontId="2" type="noConversion"/>
  </si>
  <si>
    <r>
      <t>依教育部114年12月8日臺教高(三)字第1142203819號函，本項經費之補助對象包含</t>
    </r>
    <r>
      <rPr>
        <b/>
        <u/>
        <sz val="11"/>
        <color rgb="FF0000FF"/>
        <rFont val="微軟正黑體"/>
        <family val="2"/>
        <charset val="136"/>
      </rPr>
      <t>專任教師、編制內職員（不含編制外職員）</t>
    </r>
    <r>
      <rPr>
        <sz val="11"/>
        <rFont val="微軟正黑體"/>
        <family val="2"/>
        <charset val="136"/>
      </rPr>
      <t>。</t>
    </r>
    <phoneticPr fontId="2" type="noConversion"/>
  </si>
  <si>
    <r>
      <t>經費來源為獎勵補助經費者，其「調薪基準年」比照當年度「調薪差額補助」經費辦理，且經費支用須符合《教育部獎勵補助私立技專校院整體發展經費核配及申請要點》第9點相關規定。</t>
    </r>
    <r>
      <rPr>
        <b/>
        <u/>
        <sz val="11"/>
        <color rgb="FFFF0000"/>
        <rFont val="微軟正黑體"/>
        <family val="2"/>
        <charset val="136"/>
      </rPr>
      <t>「提高現職專任教師薪資」</t>
    </r>
    <r>
      <rPr>
        <sz val="11"/>
        <rFont val="微軟正黑體"/>
        <family val="2"/>
        <charset val="136"/>
      </rPr>
      <t>係指比照115年中央政府調整軍公教人員待遇、公立大專校院教師學術研究加給標準所提高之現職專任教師薪資所需經費（全部職級皆須比照），補助對象</t>
    </r>
    <r>
      <rPr>
        <b/>
        <u/>
        <sz val="11"/>
        <color rgb="FFFF0000"/>
        <rFont val="微軟正黑體"/>
        <family val="2"/>
        <charset val="136"/>
      </rPr>
      <t>不得為年滿65歲以上或公立學校、政府機關退休至私立學校服務之教師</t>
    </r>
    <r>
      <rPr>
        <sz val="11"/>
        <rFont val="微軟正黑體"/>
        <family val="2"/>
        <charset val="136"/>
      </rPr>
      <t>，其薪資應由學校其他經費支付；其中</t>
    </r>
    <r>
      <rPr>
        <b/>
        <u/>
        <sz val="11"/>
        <color rgb="FFFF0000"/>
        <rFont val="微軟正黑體"/>
        <family val="2"/>
        <charset val="136"/>
      </rPr>
      <t>於民國115年滿65歲以上係指民國50年1月1日前出生者</t>
    </r>
    <r>
      <rPr>
        <sz val="11"/>
        <rFont val="微軟正黑體"/>
        <family val="2"/>
        <charset val="136"/>
      </rPr>
      <t>。接受補助之教師</t>
    </r>
    <r>
      <rPr>
        <b/>
        <u/>
        <sz val="11"/>
        <color rgb="FFFF0000"/>
        <rFont val="微軟正黑體"/>
        <family val="2"/>
        <charset val="136"/>
      </rPr>
      <t>實際授課時數不得為零</t>
    </r>
    <r>
      <rPr>
        <sz val="11"/>
        <rFont val="微軟正黑體"/>
        <family val="2"/>
        <charset val="136"/>
      </rPr>
      <t>，惟</t>
    </r>
    <r>
      <rPr>
        <b/>
        <u/>
        <sz val="11"/>
        <color rgb="FFFF0000"/>
        <rFont val="微軟正黑體"/>
        <family val="2"/>
        <charset val="136"/>
      </rPr>
      <t>校長不得接受各項補助</t>
    </r>
    <r>
      <rPr>
        <sz val="11"/>
        <rFont val="微軟正黑體"/>
        <family val="2"/>
        <charset val="136"/>
      </rPr>
      <t>。</t>
    </r>
    <phoneticPr fontId="2" type="noConversion"/>
  </si>
  <si>
    <r>
      <t>二、補助經費（不含自籌款）執行成果彙整表　</t>
    </r>
    <r>
      <rPr>
        <b/>
        <sz val="13"/>
        <color rgb="FF0000FF"/>
        <rFont val="微軟正黑體"/>
        <family val="2"/>
        <charset val="136"/>
      </rPr>
      <t>（依【附件二】至【附件五】統計）</t>
    </r>
    <phoneticPr fontId="2" type="noConversion"/>
  </si>
  <si>
    <r>
      <rPr>
        <b/>
        <sz val="11"/>
        <rFont val="微軟正黑體"/>
        <family val="2"/>
        <charset val="136"/>
      </rPr>
      <t>全校執行金額彙整</t>
    </r>
    <r>
      <rPr>
        <sz val="11"/>
        <rFont val="微軟正黑體"/>
        <family val="2"/>
        <charset val="136"/>
      </rPr>
      <t>：請依調查表定義之補助對象，就全校整體狀況（</t>
    </r>
    <r>
      <rPr>
        <b/>
        <u/>
        <sz val="11"/>
        <color rgb="FFFF0000"/>
        <rFont val="微軟正黑體"/>
        <family val="2"/>
        <charset val="136"/>
      </rPr>
      <t>非僅統計本報告【附件二】至【附件五】所列補助經費之執行金額</t>
    </r>
    <r>
      <rPr>
        <sz val="11"/>
        <rFont val="微軟正黑體"/>
        <family val="2"/>
        <charset val="136"/>
      </rPr>
      <t>），填寫各該月份實際發生之薪資</t>
    </r>
    <r>
      <rPr>
        <b/>
        <sz val="11"/>
        <color rgb="FF0000FF"/>
        <rFont val="微軟正黑體"/>
        <family val="2"/>
        <charset val="136"/>
      </rPr>
      <t>「差額」</t>
    </r>
    <r>
      <rPr>
        <sz val="11"/>
        <rFont val="微軟正黑體"/>
        <family val="2"/>
        <charset val="136"/>
      </rPr>
      <t>。</t>
    </r>
    <phoneticPr fontId="2" type="noConversion"/>
  </si>
  <si>
    <r>
      <rPr>
        <b/>
        <sz val="11"/>
        <rFont val="微軟正黑體"/>
        <family val="2"/>
        <charset val="136"/>
      </rPr>
      <t>全校執行人數彙整</t>
    </r>
    <r>
      <rPr>
        <sz val="11"/>
        <rFont val="微軟正黑體"/>
        <family val="2"/>
        <charset val="136"/>
      </rPr>
      <t>：請依調查表定義之補助對象，就全校整體狀況（</t>
    </r>
    <r>
      <rPr>
        <b/>
        <u/>
        <sz val="11"/>
        <color rgb="FFFF0000"/>
        <rFont val="微軟正黑體"/>
        <family val="2"/>
        <charset val="136"/>
      </rPr>
      <t>非僅統計本報告【附件二】至【附件五】所列獲得補助經費之教職員</t>
    </r>
    <r>
      <rPr>
        <sz val="11"/>
        <rFont val="微軟正黑體"/>
        <family val="2"/>
        <charset val="136"/>
      </rPr>
      <t>），填寫各該月份實際上獲得調薪之人數，包含專任教師、編制內專任職員，不含編制外職員。</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</si>
</sst>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76" formatCode="&quot;$&quot;#,##0;[Red]&quot;$&quot;#,##0"/>
    <numFmt numFmtId="177" formatCode="#,##0_);[Red]\(#,##0\)"/>
    <numFmt numFmtId="178" formatCode="#,##0;[Red]#,##0"/>
    <numFmt numFmtId="179" formatCode="_-* #,##0_-;\-* #,##0_-;_-* &quot;-&quot;??_-;_-@_-"/>
  </numFmts>
  <fonts count="28" x14ac:knownFonts="1">
    <font>
      <sz val="12"/>
      <name val="新細明體"/>
      <family val="1"/>
      <charset val="136"/>
    </font>
    <font>
      <sz val="12"/>
      <name val="新細明體"/>
      <family val="1"/>
      <charset val="136"/>
    </font>
    <font>
      <sz val="9"/>
      <name val="新細明體"/>
      <family val="1"/>
      <charset val="136"/>
    </font>
    <font>
      <sz val="14"/>
      <name val="微軟正黑體"/>
      <family val="2"/>
      <charset val="136"/>
    </font>
    <font>
      <b/>
      <sz val="14"/>
      <name val="微軟正黑體"/>
      <family val="2"/>
      <charset val="136"/>
    </font>
    <font>
      <b/>
      <sz val="12"/>
      <name val="微軟正黑體"/>
      <family val="2"/>
      <charset val="136"/>
    </font>
    <font>
      <sz val="12"/>
      <name val="微軟正黑體"/>
      <family val="2"/>
      <charset val="136"/>
    </font>
    <font>
      <b/>
      <sz val="11"/>
      <name val="微軟正黑體"/>
      <family val="2"/>
      <charset val="136"/>
    </font>
    <font>
      <sz val="11"/>
      <name val="微軟正黑體"/>
      <family val="2"/>
      <charset val="136"/>
    </font>
    <font>
      <b/>
      <u/>
      <sz val="11"/>
      <color indexed="10"/>
      <name val="微軟正黑體"/>
      <family val="2"/>
      <charset val="136"/>
    </font>
    <font>
      <sz val="11"/>
      <color theme="0" tint="-0.34998626667073579"/>
      <name val="微軟正黑體"/>
      <family val="2"/>
      <charset val="136"/>
    </font>
    <font>
      <b/>
      <u/>
      <sz val="11"/>
      <color rgb="FF0000FF"/>
      <name val="微軟正黑體"/>
      <family val="2"/>
      <charset val="136"/>
    </font>
    <font>
      <sz val="13"/>
      <name val="微軟正黑體"/>
      <family val="2"/>
      <charset val="136"/>
    </font>
    <font>
      <b/>
      <sz val="15"/>
      <name val="微軟正黑體"/>
      <family val="2"/>
      <charset val="136"/>
    </font>
    <font>
      <sz val="15"/>
      <name val="微軟正黑體"/>
      <family val="2"/>
      <charset val="136"/>
    </font>
    <font>
      <sz val="11"/>
      <color theme="0" tint="-0.34998626667073579"/>
      <name val="Times New Roman"/>
      <family val="1"/>
    </font>
    <font>
      <sz val="11"/>
      <name val="Times New Roman"/>
      <family val="1"/>
    </font>
    <font>
      <b/>
      <sz val="11"/>
      <name val="Times New Roman"/>
      <family val="1"/>
    </font>
    <font>
      <b/>
      <u/>
      <sz val="11"/>
      <color rgb="FFFF0000"/>
      <name val="微軟正黑體"/>
      <family val="2"/>
      <charset val="136"/>
    </font>
    <font>
      <sz val="12"/>
      <name val="Times New Roman"/>
      <family val="1"/>
    </font>
    <font>
      <b/>
      <sz val="11"/>
      <color rgb="FFFF0000"/>
      <name val="微軟正黑體"/>
      <family val="2"/>
      <charset val="136"/>
    </font>
    <font>
      <b/>
      <sz val="13"/>
      <color rgb="FF0000FF"/>
      <name val="微軟正黑體"/>
      <family val="2"/>
      <charset val="136"/>
    </font>
    <font>
      <b/>
      <sz val="12"/>
      <name val="新細明體"/>
      <family val="1"/>
      <charset val="136"/>
    </font>
    <font>
      <sz val="14"/>
      <name val="新細明體"/>
      <family val="1"/>
      <charset val="136"/>
    </font>
    <font>
      <sz val="11"/>
      <name val="新細明體"/>
      <family val="1"/>
      <charset val="136"/>
    </font>
    <font>
      <b/>
      <sz val="11"/>
      <color rgb="FF0000FF"/>
      <name val="微軟正黑體"/>
      <family val="2"/>
      <charset val="136"/>
    </font>
    <font>
      <sz val="11"/>
      <color theme="0" tint="-0.34998626667073579"/>
      <name val="新細明體"/>
      <family val="1"/>
      <charset val="136"/>
    </font>
    <font>
      <sz val="11"/>
      <color theme="0" tint="-0.34998626667073579"/>
      <name val="Times New Roman"/>
      <family val="2"/>
    </font>
  </fonts>
  <fills count="4">
    <fill>
      <patternFill patternType="none"/>
    </fill>
    <fill>
      <patternFill patternType="gray125"/>
    </fill>
    <fill>
      <patternFill patternType="solid">
        <fgColor indexed="27"/>
        <bgColor indexed="64"/>
      </patternFill>
    </fill>
    <fill>
      <patternFill patternType="solid">
        <fgColor rgb="FFCCFFFF"/>
        <bgColor indexed="64"/>
      </patternFill>
    </fill>
  </fills>
  <borders count="71">
    <border>
      <left/>
      <right/>
      <top/>
      <bottom/>
      <diagonal/>
    </border>
    <border>
      <left style="thin">
        <color indexed="64"/>
      </left>
      <right style="double">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double">
        <color indexed="64"/>
      </left>
      <right style="thin">
        <color indexed="64"/>
      </right>
      <top style="double">
        <color indexed="64"/>
      </top>
      <bottom style="medium">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right/>
      <top style="double">
        <color indexed="64"/>
      </top>
      <bottom/>
      <diagonal/>
    </border>
    <border>
      <left/>
      <right/>
      <top/>
      <bottom style="double">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right style="thin">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auto="1"/>
      </left>
      <right style="thin">
        <color auto="1"/>
      </right>
      <top style="medium">
        <color auto="1"/>
      </top>
      <bottom style="thin">
        <color auto="1"/>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double">
        <color indexed="64"/>
      </right>
      <top style="medium">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double">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style="thin">
        <color indexed="64"/>
      </right>
      <top style="thin">
        <color indexed="64"/>
      </top>
      <bottom style="double">
        <color indexed="64"/>
      </bottom>
      <diagonal style="thin">
        <color indexed="64"/>
      </diagonal>
    </border>
    <border>
      <left/>
      <right style="thin">
        <color indexed="64"/>
      </right>
      <top style="double">
        <color indexed="64"/>
      </top>
      <bottom style="medium">
        <color indexed="64"/>
      </bottom>
      <diagonal/>
    </border>
    <border>
      <left style="double">
        <color indexed="64"/>
      </left>
      <right/>
      <top style="double">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alignment vertical="center"/>
    </xf>
  </cellStyleXfs>
  <cellXfs count="248">
    <xf numFmtId="0" fontId="0" fillId="0" borderId="0" xfId="0"/>
    <xf numFmtId="0" fontId="3" fillId="0" borderId="5" xfId="0" applyFont="1" applyBorder="1" applyAlignment="1">
      <alignment horizontal="center" vertical="center" wrapText="1"/>
    </xf>
    <xf numFmtId="0" fontId="3" fillId="0" borderId="0" xfId="0" applyFont="1" applyAlignment="1">
      <alignment vertical="center" wrapText="1"/>
    </xf>
    <xf numFmtId="0" fontId="3" fillId="0" borderId="5" xfId="0" applyFont="1" applyBorder="1" applyAlignment="1">
      <alignment vertical="center" wrapText="1"/>
    </xf>
    <xf numFmtId="0" fontId="4" fillId="0" borderId="5" xfId="0" applyFont="1" applyBorder="1" applyAlignment="1">
      <alignment horizontal="center" vertical="center" wrapText="1"/>
    </xf>
    <xf numFmtId="0" fontId="3" fillId="0" borderId="0" xfId="0" applyFont="1" applyAlignment="1">
      <alignment vertical="center"/>
    </xf>
    <xf numFmtId="0" fontId="3" fillId="0" borderId="0" xfId="0" applyFont="1"/>
    <xf numFmtId="176" fontId="3" fillId="0" borderId="0" xfId="0" applyNumberFormat="1" applyFont="1" applyAlignment="1">
      <alignment vertical="center"/>
    </xf>
    <xf numFmtId="177" fontId="3" fillId="0" borderId="5" xfId="0" applyNumberFormat="1" applyFont="1" applyBorder="1" applyAlignment="1">
      <alignment horizontal="right" vertical="center"/>
    </xf>
    <xf numFmtId="10" fontId="3" fillId="0" borderId="2" xfId="0" applyNumberFormat="1" applyFont="1" applyBorder="1" applyAlignment="1">
      <alignment horizontal="center" vertical="center"/>
    </xf>
    <xf numFmtId="10" fontId="3" fillId="2" borderId="2" xfId="0" applyNumberFormat="1" applyFont="1" applyFill="1" applyBorder="1" applyAlignment="1">
      <alignment horizontal="center" vertical="center"/>
    </xf>
    <xf numFmtId="10" fontId="3" fillId="2" borderId="5" xfId="0" applyNumberFormat="1" applyFont="1" applyFill="1" applyBorder="1" applyAlignment="1">
      <alignment horizontal="center" vertical="center"/>
    </xf>
    <xf numFmtId="177" fontId="3" fillId="3" borderId="18" xfId="0" applyNumberFormat="1" applyFont="1" applyFill="1" applyBorder="1" applyAlignment="1">
      <alignment horizontal="right" vertical="center"/>
    </xf>
    <xf numFmtId="10" fontId="3" fillId="2" borderId="18" xfId="0" applyNumberFormat="1" applyFont="1" applyFill="1" applyBorder="1" applyAlignment="1">
      <alignment horizontal="center" vertical="center"/>
    </xf>
    <xf numFmtId="0" fontId="8" fillId="0" borderId="0" xfId="0" applyFont="1" applyAlignment="1">
      <alignment vertical="center"/>
    </xf>
    <xf numFmtId="3" fontId="8" fillId="0" borderId="0" xfId="0" applyNumberFormat="1" applyFont="1" applyAlignment="1">
      <alignment vertical="center"/>
    </xf>
    <xf numFmtId="0" fontId="8" fillId="0" borderId="0" xfId="0" applyFont="1" applyAlignment="1">
      <alignment horizontal="center" vertical="center"/>
    </xf>
    <xf numFmtId="177" fontId="8" fillId="0" borderId="5" xfId="1" applyNumberFormat="1" applyFont="1" applyBorder="1" applyAlignment="1">
      <alignment horizontal="center" vertical="center" wrapText="1"/>
    </xf>
    <xf numFmtId="176" fontId="8" fillId="0" borderId="0" xfId="0" applyNumberFormat="1" applyFont="1" applyAlignment="1">
      <alignment vertical="center"/>
    </xf>
    <xf numFmtId="0" fontId="8" fillId="0" borderId="0" xfId="0" applyFont="1" applyAlignment="1">
      <alignment horizontal="right" vertical="top"/>
    </xf>
    <xf numFmtId="0" fontId="8" fillId="0" borderId="0" xfId="0" applyFont="1" applyAlignment="1">
      <alignment vertical="top"/>
    </xf>
    <xf numFmtId="0" fontId="8" fillId="0" borderId="0" xfId="0" applyFont="1" applyAlignment="1">
      <alignment vertical="center" wrapText="1"/>
    </xf>
    <xf numFmtId="3" fontId="8" fillId="0" borderId="0" xfId="0" applyNumberFormat="1" applyFont="1" applyAlignment="1">
      <alignment horizontal="center" vertical="center"/>
    </xf>
    <xf numFmtId="176" fontId="3" fillId="0" borderId="1" xfId="0" applyNumberFormat="1" applyFont="1" applyBorder="1" applyAlignment="1">
      <alignment vertical="center" wrapText="1" shrinkToFit="1"/>
    </xf>
    <xf numFmtId="176" fontId="3" fillId="0" borderId="11" xfId="0" applyNumberFormat="1" applyFont="1" applyBorder="1" applyAlignment="1">
      <alignment vertical="center" wrapText="1" shrinkToFit="1"/>
    </xf>
    <xf numFmtId="0" fontId="3" fillId="0" borderId="9" xfId="0" applyFont="1" applyBorder="1" applyAlignment="1">
      <alignment vertical="center" wrapText="1"/>
    </xf>
    <xf numFmtId="177" fontId="3" fillId="0" borderId="38" xfId="0" applyNumberFormat="1" applyFont="1" applyBorder="1" applyAlignment="1">
      <alignment horizontal="right" vertical="center"/>
    </xf>
    <xf numFmtId="49" fontId="12" fillId="0" borderId="0" xfId="0" applyNumberFormat="1" applyFont="1" applyAlignment="1">
      <alignment vertical="center"/>
    </xf>
    <xf numFmtId="0" fontId="12" fillId="0" borderId="0" xfId="0" applyFont="1"/>
    <xf numFmtId="49" fontId="12" fillId="0" borderId="0" xfId="0" applyNumberFormat="1" applyFont="1"/>
    <xf numFmtId="49" fontId="12" fillId="0" borderId="0" xfId="0" applyNumberFormat="1" applyFont="1" applyAlignment="1">
      <alignment vertical="top"/>
    </xf>
    <xf numFmtId="0" fontId="8" fillId="0" borderId="42" xfId="0" applyFont="1" applyBorder="1" applyAlignment="1">
      <alignment vertical="center" shrinkToFit="1"/>
    </xf>
    <xf numFmtId="0" fontId="8" fillId="0" borderId="5" xfId="0" applyFont="1" applyBorder="1" applyAlignment="1">
      <alignment horizontal="center" vertical="center" shrinkToFi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177" fontId="15" fillId="0" borderId="5" xfId="1" applyNumberFormat="1" applyFont="1" applyBorder="1" applyAlignment="1">
      <alignment horizontal="center" vertical="center" wrapText="1"/>
    </xf>
    <xf numFmtId="177" fontId="15" fillId="0" borderId="5" xfId="1" applyNumberFormat="1" applyFont="1" applyBorder="1" applyAlignment="1">
      <alignment vertical="center" wrapText="1"/>
    </xf>
    <xf numFmtId="177" fontId="15" fillId="0" borderId="5" xfId="0" applyNumberFormat="1" applyFont="1" applyBorder="1" applyAlignment="1">
      <alignment horizontal="center" vertical="center" wrapText="1"/>
    </xf>
    <xf numFmtId="3" fontId="15" fillId="0" borderId="5" xfId="0" applyNumberFormat="1" applyFont="1" applyBorder="1" applyAlignment="1">
      <alignment horizontal="center" vertical="center" wrapText="1"/>
    </xf>
    <xf numFmtId="179" fontId="15" fillId="0" borderId="43" xfId="1" applyNumberFormat="1" applyFont="1" applyBorder="1" applyAlignment="1">
      <alignment horizontal="center" vertical="center" wrapText="1"/>
    </xf>
    <xf numFmtId="0" fontId="15" fillId="0" borderId="14" xfId="0" applyFont="1" applyBorder="1" applyAlignment="1">
      <alignment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5" xfId="0" applyFont="1" applyBorder="1" applyAlignment="1">
      <alignment vertical="center" wrapText="1"/>
    </xf>
    <xf numFmtId="177" fontId="16" fillId="0" borderId="5" xfId="1" applyNumberFormat="1" applyFont="1" applyBorder="1" applyAlignment="1">
      <alignment horizontal="center" vertical="center" wrapText="1"/>
    </xf>
    <xf numFmtId="177" fontId="16" fillId="0" borderId="5" xfId="1" applyNumberFormat="1" applyFont="1" applyBorder="1" applyAlignment="1">
      <alignment vertical="center" wrapText="1"/>
    </xf>
    <xf numFmtId="177" fontId="16" fillId="0" borderId="5" xfId="0" applyNumberFormat="1" applyFont="1" applyBorder="1" applyAlignment="1">
      <alignment vertical="center" wrapText="1"/>
    </xf>
    <xf numFmtId="3" fontId="16" fillId="0" borderId="5" xfId="0" applyNumberFormat="1" applyFont="1" applyBorder="1" applyAlignment="1">
      <alignment horizontal="center" vertical="center" wrapText="1"/>
    </xf>
    <xf numFmtId="179" fontId="16" fillId="0" borderId="43" xfId="1" applyNumberFormat="1" applyFont="1" applyBorder="1" applyAlignment="1">
      <alignment vertical="center" wrapText="1"/>
    </xf>
    <xf numFmtId="0" fontId="16" fillId="0" borderId="14" xfId="0" applyFont="1" applyBorder="1" applyAlignment="1">
      <alignment vertical="center" wrapText="1"/>
    </xf>
    <xf numFmtId="0" fontId="16" fillId="0" borderId="16"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6" xfId="0" applyFont="1" applyBorder="1" applyAlignment="1">
      <alignment vertical="center" wrapText="1"/>
    </xf>
    <xf numFmtId="177" fontId="16" fillId="0" borderId="6" xfId="1" applyNumberFormat="1" applyFont="1" applyBorder="1" applyAlignment="1">
      <alignment horizontal="center" vertical="center" wrapText="1"/>
    </xf>
    <xf numFmtId="177" fontId="16" fillId="0" borderId="6" xfId="1" applyNumberFormat="1" applyFont="1" applyBorder="1" applyAlignment="1">
      <alignment vertical="center" wrapText="1"/>
    </xf>
    <xf numFmtId="177" fontId="16" fillId="0" borderId="6" xfId="0" applyNumberFormat="1" applyFont="1" applyBorder="1" applyAlignment="1">
      <alignment vertical="center" wrapText="1"/>
    </xf>
    <xf numFmtId="3" fontId="16" fillId="0" borderId="6" xfId="0" applyNumberFormat="1" applyFont="1" applyBorder="1" applyAlignment="1">
      <alignment horizontal="center" vertical="center" wrapText="1"/>
    </xf>
    <xf numFmtId="179" fontId="16" fillId="0" borderId="44" xfId="1" applyNumberFormat="1" applyFont="1" applyBorder="1" applyAlignment="1">
      <alignment vertical="center" wrapText="1"/>
    </xf>
    <xf numFmtId="0" fontId="16" fillId="0" borderId="17" xfId="0" applyFont="1" applyBorder="1" applyAlignment="1">
      <alignment vertical="center" wrapText="1"/>
    </xf>
    <xf numFmtId="178" fontId="17" fillId="3" borderId="15" xfId="0" applyNumberFormat="1" applyFont="1" applyFill="1" applyBorder="1" applyAlignment="1">
      <alignment vertical="center"/>
    </xf>
    <xf numFmtId="177" fontId="8" fillId="0" borderId="5" xfId="1" applyNumberFormat="1" applyFont="1" applyBorder="1" applyAlignment="1">
      <alignment horizontal="center" vertical="center" shrinkToFit="1"/>
    </xf>
    <xf numFmtId="0" fontId="19" fillId="0" borderId="48" xfId="0" applyFont="1" applyBorder="1" applyAlignment="1">
      <alignment vertical="center"/>
    </xf>
    <xf numFmtId="179" fontId="17" fillId="3" borderId="15" xfId="1" applyNumberFormat="1" applyFont="1" applyFill="1" applyBorder="1" applyAlignment="1">
      <alignment vertical="center"/>
    </xf>
    <xf numFmtId="0" fontId="8" fillId="0" borderId="5" xfId="0" applyFont="1" applyBorder="1" applyAlignment="1">
      <alignment horizontal="center" vertical="center"/>
    </xf>
    <xf numFmtId="0" fontId="8" fillId="0" borderId="0" xfId="0" applyFont="1" applyAlignment="1">
      <alignment horizontal="left" vertical="center"/>
    </xf>
    <xf numFmtId="0" fontId="5" fillId="0" borderId="0" xfId="0" applyFont="1" applyAlignment="1">
      <alignment horizontal="left" vertical="center"/>
    </xf>
    <xf numFmtId="0" fontId="0" fillId="0" borderId="0" xfId="0" applyAlignment="1">
      <alignment vertical="center"/>
    </xf>
    <xf numFmtId="3" fontId="8" fillId="0" borderId="5" xfId="0" applyNumberFormat="1" applyFont="1" applyBorder="1" applyAlignment="1">
      <alignment horizontal="center" vertical="center"/>
    </xf>
    <xf numFmtId="0" fontId="8" fillId="0" borderId="5" xfId="0" applyFont="1" applyBorder="1" applyAlignment="1">
      <alignment horizontal="left" vertical="center" wrapText="1"/>
    </xf>
    <xf numFmtId="0" fontId="22" fillId="0" borderId="0" xfId="0" applyFont="1" applyAlignment="1">
      <alignment vertical="center"/>
    </xf>
    <xf numFmtId="0" fontId="4" fillId="0" borderId="0" xfId="0" applyFont="1" applyAlignment="1">
      <alignment horizontal="left" vertical="center"/>
    </xf>
    <xf numFmtId="0" fontId="3" fillId="0" borderId="6" xfId="0" applyFont="1" applyBorder="1" applyAlignment="1">
      <alignment horizontal="center" vertical="center"/>
    </xf>
    <xf numFmtId="177" fontId="3" fillId="0" borderId="46" xfId="0" applyNumberFormat="1" applyFont="1" applyBorder="1" applyAlignment="1">
      <alignment horizontal="right" vertical="center"/>
    </xf>
    <xf numFmtId="177" fontId="3" fillId="3" borderId="2" xfId="0" applyNumberFormat="1" applyFont="1" applyFill="1" applyBorder="1" applyAlignment="1">
      <alignment horizontal="right" vertical="center"/>
    </xf>
    <xf numFmtId="0" fontId="3" fillId="0" borderId="13" xfId="0" applyFont="1" applyBorder="1" applyAlignment="1">
      <alignment horizontal="center" vertical="center" shrinkToFit="1"/>
    </xf>
    <xf numFmtId="10" fontId="3" fillId="0" borderId="5" xfId="0" applyNumberFormat="1" applyFont="1" applyBorder="1" applyAlignment="1">
      <alignment horizontal="center" vertical="center"/>
    </xf>
    <xf numFmtId="177" fontId="3" fillId="3" borderId="5" xfId="0" applyNumberFormat="1" applyFont="1" applyFill="1" applyBorder="1" applyAlignment="1">
      <alignment horizontal="right" vertical="center"/>
    </xf>
    <xf numFmtId="0" fontId="3" fillId="0" borderId="62" xfId="0" applyFont="1" applyBorder="1" applyAlignment="1">
      <alignment horizontal="center" vertical="center"/>
    </xf>
    <xf numFmtId="177" fontId="3" fillId="0" borderId="64" xfId="0" applyNumberFormat="1" applyFont="1" applyBorder="1" applyAlignment="1">
      <alignment horizontal="right" vertical="center"/>
    </xf>
    <xf numFmtId="179" fontId="16" fillId="0" borderId="5" xfId="1" applyNumberFormat="1" applyFont="1" applyBorder="1" applyAlignment="1">
      <alignment horizontal="center" vertical="center" shrinkToFit="1"/>
    </xf>
    <xf numFmtId="179" fontId="8" fillId="3" borderId="14" xfId="0" applyNumberFormat="1" applyFont="1" applyFill="1" applyBorder="1" applyAlignment="1">
      <alignment horizontal="center" vertical="center" shrinkToFit="1"/>
    </xf>
    <xf numFmtId="179" fontId="16" fillId="0" borderId="6" xfId="1" applyNumberFormat="1" applyFont="1" applyBorder="1" applyAlignment="1">
      <alignment horizontal="center" vertical="center" shrinkToFit="1"/>
    </xf>
    <xf numFmtId="179" fontId="8" fillId="3" borderId="17" xfId="0" applyNumberFormat="1" applyFont="1" applyFill="1" applyBorder="1" applyAlignment="1">
      <alignment horizontal="center" vertical="center" shrinkToFit="1"/>
    </xf>
    <xf numFmtId="0" fontId="3" fillId="0" borderId="14" xfId="0" applyFont="1" applyBorder="1" applyAlignment="1">
      <alignment vertical="center" shrinkToFit="1"/>
    </xf>
    <xf numFmtId="179" fontId="16" fillId="3" borderId="5" xfId="1" applyNumberFormat="1" applyFont="1" applyFill="1" applyBorder="1" applyAlignment="1">
      <alignment horizontal="center" vertical="center" shrinkToFit="1"/>
    </xf>
    <xf numFmtId="179" fontId="16" fillId="0" borderId="64" xfId="1" applyNumberFormat="1" applyFont="1" applyFill="1" applyBorder="1" applyAlignment="1">
      <alignment horizontal="center" vertical="center" shrinkToFit="1"/>
    </xf>
    <xf numFmtId="179" fontId="16" fillId="0" borderId="18" xfId="1" applyNumberFormat="1" applyFont="1" applyBorder="1" applyAlignment="1">
      <alignment horizontal="center" vertical="center" shrinkToFit="1"/>
    </xf>
    <xf numFmtId="179" fontId="16" fillId="3" borderId="18" xfId="1" applyNumberFormat="1" applyFont="1" applyFill="1" applyBorder="1" applyAlignment="1">
      <alignment horizontal="center" vertical="center" shrinkToFit="1"/>
    </xf>
    <xf numFmtId="179" fontId="16" fillId="0" borderId="65" xfId="1" applyNumberFormat="1" applyFont="1" applyFill="1" applyBorder="1" applyAlignment="1">
      <alignment horizontal="center" vertical="center" shrinkToFit="1"/>
    </xf>
    <xf numFmtId="179" fontId="16" fillId="3" borderId="10" xfId="1" applyNumberFormat="1" applyFont="1" applyFill="1" applyBorder="1" applyAlignment="1">
      <alignment horizontal="center" vertical="center" shrinkToFit="1"/>
    </xf>
    <xf numFmtId="179" fontId="16" fillId="0" borderId="64" xfId="1" applyNumberFormat="1" applyFont="1" applyBorder="1" applyAlignment="1">
      <alignment horizontal="center" vertical="center" shrinkToFit="1"/>
    </xf>
    <xf numFmtId="179" fontId="16" fillId="0" borderId="65" xfId="1" applyNumberFormat="1" applyFont="1" applyBorder="1" applyAlignment="1">
      <alignment horizontal="center" vertical="center" shrinkToFit="1"/>
    </xf>
    <xf numFmtId="177" fontId="16" fillId="2" borderId="14" xfId="0" applyNumberFormat="1" applyFont="1" applyFill="1" applyBorder="1" applyAlignment="1">
      <alignment horizontal="center" vertical="center" shrinkToFit="1"/>
    </xf>
    <xf numFmtId="177" fontId="16" fillId="2" borderId="53" xfId="0" applyNumberFormat="1" applyFont="1" applyFill="1" applyBorder="1" applyAlignment="1">
      <alignment horizontal="center" vertical="center" shrinkToFit="1"/>
    </xf>
    <xf numFmtId="177" fontId="16" fillId="2" borderId="51" xfId="0" applyNumberFormat="1" applyFont="1" applyFill="1" applyBorder="1" applyAlignment="1">
      <alignment horizontal="center" vertical="center" shrinkToFit="1"/>
    </xf>
    <xf numFmtId="0" fontId="10" fillId="0" borderId="5" xfId="0" applyFont="1" applyBorder="1" applyAlignment="1">
      <alignment vertical="center" wrapText="1"/>
    </xf>
    <xf numFmtId="177" fontId="15" fillId="3" borderId="5" xfId="1" applyNumberFormat="1" applyFont="1" applyFill="1" applyBorder="1" applyAlignment="1">
      <alignment vertical="center" wrapText="1"/>
    </xf>
    <xf numFmtId="10" fontId="15" fillId="3" borderId="5" xfId="2" applyNumberFormat="1" applyFont="1" applyFill="1" applyBorder="1" applyAlignment="1">
      <alignment vertical="center" wrapText="1"/>
    </xf>
    <xf numFmtId="177" fontId="15" fillId="3" borderId="5" xfId="0" applyNumberFormat="1" applyFont="1" applyFill="1" applyBorder="1" applyAlignment="1">
      <alignment vertical="center" wrapText="1"/>
    </xf>
    <xf numFmtId="0" fontId="12" fillId="0" borderId="0" xfId="0" applyFont="1" applyAlignment="1">
      <alignment vertical="top" wrapText="1"/>
    </xf>
    <xf numFmtId="0" fontId="0" fillId="0" borderId="0" xfId="0"/>
    <xf numFmtId="0" fontId="3" fillId="0" borderId="37" xfId="0" applyFont="1" applyBorder="1" applyAlignment="1">
      <alignment horizontal="center" vertical="center"/>
    </xf>
    <xf numFmtId="0" fontId="3" fillId="0" borderId="18" xfId="0" applyFont="1" applyBorder="1" applyAlignment="1">
      <alignment horizontal="center" vertical="center"/>
    </xf>
    <xf numFmtId="0" fontId="3" fillId="0" borderId="40" xfId="0" applyFont="1" applyBorder="1" applyAlignment="1">
      <alignment vertical="center" wrapText="1"/>
    </xf>
    <xf numFmtId="0" fontId="6" fillId="0" borderId="40" xfId="0" applyFont="1" applyBorder="1" applyAlignment="1">
      <alignment vertical="center" wrapText="1"/>
    </xf>
    <xf numFmtId="0" fontId="3" fillId="0" borderId="8" xfId="0" applyFont="1" applyBorder="1" applyAlignment="1">
      <alignment horizontal="center" vertical="center" wrapText="1"/>
    </xf>
    <xf numFmtId="0" fontId="0" fillId="0" borderId="12" xfId="0" applyBorder="1" applyAlignment="1">
      <alignment horizontal="center" vertical="center" wrapText="1"/>
    </xf>
    <xf numFmtId="0" fontId="3" fillId="0" borderId="55" xfId="0" applyFont="1" applyBorder="1" applyAlignment="1">
      <alignment vertical="center"/>
    </xf>
    <xf numFmtId="0" fontId="0" fillId="0" borderId="2" xfId="0" applyBorder="1" applyAlignment="1">
      <alignment vertical="center"/>
    </xf>
    <xf numFmtId="0" fontId="3" fillId="0" borderId="40" xfId="0" applyFont="1" applyBorder="1" applyAlignment="1">
      <alignment vertical="center"/>
    </xf>
    <xf numFmtId="0" fontId="0" fillId="0" borderId="5" xfId="0" applyBorder="1" applyAlignment="1">
      <alignment vertical="center"/>
    </xf>
    <xf numFmtId="0" fontId="3" fillId="0" borderId="37" xfId="0" applyFont="1" applyBorder="1" applyAlignment="1">
      <alignment vertical="center"/>
    </xf>
    <xf numFmtId="0" fontId="0" fillId="0" borderId="18" xfId="0" applyBorder="1" applyAlignment="1">
      <alignment vertical="center"/>
    </xf>
    <xf numFmtId="0" fontId="3" fillId="0" borderId="2" xfId="0" applyFont="1" applyBorder="1" applyAlignment="1">
      <alignment vertical="center"/>
    </xf>
    <xf numFmtId="0" fontId="3" fillId="0" borderId="5" xfId="0" applyFont="1" applyBorder="1" applyAlignment="1">
      <alignment vertical="center"/>
    </xf>
    <xf numFmtId="0" fontId="3" fillId="0" borderId="18" xfId="0" applyFont="1" applyBorder="1" applyAlignment="1">
      <alignment vertical="center"/>
    </xf>
    <xf numFmtId="0" fontId="3" fillId="0" borderId="12" xfId="0" applyFont="1" applyBorder="1" applyAlignment="1">
      <alignment horizontal="center" vertical="center" shrinkToFit="1"/>
    </xf>
    <xf numFmtId="0" fontId="0" fillId="0" borderId="12" xfId="0" applyBorder="1" applyAlignment="1">
      <alignment shrinkToFit="1"/>
    </xf>
    <xf numFmtId="0" fontId="0" fillId="0" borderId="12" xfId="0" applyBorder="1"/>
    <xf numFmtId="0" fontId="0" fillId="0" borderId="1" xfId="0" applyBorder="1" applyAlignment="1">
      <alignment vertical="center"/>
    </xf>
    <xf numFmtId="0" fontId="0" fillId="0" borderId="11" xfId="0" applyBorder="1" applyAlignment="1">
      <alignment vertical="center"/>
    </xf>
    <xf numFmtId="0" fontId="0" fillId="0" borderId="9" xfId="0" applyBorder="1" applyAlignment="1">
      <alignment vertical="center"/>
    </xf>
    <xf numFmtId="0" fontId="13" fillId="0" borderId="32" xfId="0" applyFont="1" applyBorder="1" applyAlignment="1">
      <alignment horizontal="left" vertical="center"/>
    </xf>
    <xf numFmtId="0" fontId="14" fillId="0" borderId="32" xfId="0" applyFont="1" applyBorder="1" applyAlignment="1">
      <alignment vertical="center"/>
    </xf>
    <xf numFmtId="0" fontId="13" fillId="0" borderId="32" xfId="0" applyFont="1" applyBorder="1" applyAlignment="1">
      <alignment vertical="center"/>
    </xf>
    <xf numFmtId="0" fontId="12" fillId="0" borderId="0" xfId="0" applyFont="1" applyAlignment="1">
      <alignment horizontal="left" vertical="center" shrinkToFit="1"/>
    </xf>
    <xf numFmtId="0" fontId="12" fillId="0" borderId="0" xfId="0" applyFont="1" applyAlignment="1">
      <alignment vertical="center" shrinkToFit="1"/>
    </xf>
    <xf numFmtId="0" fontId="3" fillId="0" borderId="35" xfId="0" applyFont="1" applyBorder="1" applyAlignment="1">
      <alignment horizontal="center" vertical="center"/>
    </xf>
    <xf numFmtId="0" fontId="3" fillId="0" borderId="36" xfId="0" applyFont="1" applyBorder="1" applyAlignment="1">
      <alignment horizontal="center" vertical="center"/>
    </xf>
    <xf numFmtId="177" fontId="3" fillId="0" borderId="37" xfId="0" applyNumberFormat="1" applyFont="1" applyBorder="1" applyAlignment="1">
      <alignment horizontal="center" vertical="center"/>
    </xf>
    <xf numFmtId="0" fontId="12" fillId="0" borderId="31" xfId="0" applyFont="1" applyBorder="1" applyAlignment="1">
      <alignment vertical="center"/>
    </xf>
    <xf numFmtId="0" fontId="0" fillId="0" borderId="36" xfId="0" applyBorder="1"/>
    <xf numFmtId="177" fontId="3" fillId="0" borderId="18" xfId="0" applyNumberFormat="1" applyFont="1" applyBorder="1" applyAlignment="1">
      <alignment horizontal="center" vertical="center"/>
    </xf>
    <xf numFmtId="0" fontId="0" fillId="0" borderId="18" xfId="0" applyBorder="1"/>
    <xf numFmtId="0" fontId="0" fillId="0" borderId="36" xfId="0" applyBorder="1" applyAlignment="1">
      <alignment horizontal="center" vertical="center"/>
    </xf>
    <xf numFmtId="0" fontId="0" fillId="0" borderId="54" xfId="0" applyBorder="1" applyAlignment="1">
      <alignment horizontal="center" vertical="center"/>
    </xf>
    <xf numFmtId="177" fontId="3" fillId="2" borderId="18" xfId="0" applyNumberFormat="1" applyFont="1" applyFill="1" applyBorder="1" applyAlignment="1">
      <alignment horizontal="center" vertical="center"/>
    </xf>
    <xf numFmtId="0" fontId="0" fillId="0" borderId="18" xfId="0" applyBorder="1" applyAlignment="1">
      <alignment horizontal="center" vertical="center"/>
    </xf>
    <xf numFmtId="0" fontId="0" fillId="0" borderId="9" xfId="0" applyBorder="1" applyAlignment="1">
      <alignment horizontal="center" vertical="center"/>
    </xf>
    <xf numFmtId="0" fontId="12" fillId="0" borderId="0" xfId="0" applyFont="1" applyAlignment="1">
      <alignment horizontal="left" vertical="center"/>
    </xf>
    <xf numFmtId="0" fontId="12" fillId="0" borderId="0" xfId="0" applyFont="1" applyAlignment="1">
      <alignment vertical="center"/>
    </xf>
    <xf numFmtId="0" fontId="3" fillId="0" borderId="67" xfId="0" applyFont="1" applyBorder="1" applyAlignment="1">
      <alignment horizontal="center" vertical="center"/>
    </xf>
    <xf numFmtId="0" fontId="0" fillId="0" borderId="66" xfId="0" applyBorder="1" applyAlignment="1">
      <alignment horizontal="center" vertical="center"/>
    </xf>
    <xf numFmtId="0" fontId="6" fillId="0" borderId="19" xfId="0" applyFont="1"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3" fillId="0" borderId="55" xfId="0" applyFont="1" applyBorder="1" applyAlignment="1">
      <alignment vertical="center" wrapText="1"/>
    </xf>
    <xf numFmtId="0" fontId="0" fillId="0" borderId="26" xfId="0" applyBorder="1" applyAlignment="1">
      <alignment vertical="center" wrapText="1"/>
    </xf>
    <xf numFmtId="0" fontId="0" fillId="0" borderId="14" xfId="0" applyBorder="1" applyAlignment="1">
      <alignment vertical="center"/>
    </xf>
    <xf numFmtId="0" fontId="12" fillId="0" borderId="0" xfId="0" applyFont="1" applyAlignment="1">
      <alignment horizontal="left" vertical="top"/>
    </xf>
    <xf numFmtId="0" fontId="12" fillId="0" borderId="0" xfId="0" applyFont="1" applyAlignment="1">
      <alignment vertical="top"/>
    </xf>
    <xf numFmtId="0" fontId="3" fillId="0" borderId="59" xfId="0" applyFont="1" applyBorder="1" applyAlignment="1">
      <alignment horizontal="center" vertical="center"/>
    </xf>
    <xf numFmtId="0" fontId="3" fillId="0" borderId="11" xfId="0" applyFont="1" applyBorder="1" applyAlignment="1">
      <alignment horizontal="center" vertical="center"/>
    </xf>
    <xf numFmtId="0" fontId="3" fillId="0" borderId="61" xfId="0" applyFont="1" applyBorder="1" applyAlignment="1">
      <alignment horizontal="center" vertical="center"/>
    </xf>
    <xf numFmtId="0" fontId="3" fillId="0" borderId="57" xfId="0" applyFont="1" applyBorder="1" applyAlignment="1">
      <alignment horizontal="center" vertical="center"/>
    </xf>
    <xf numFmtId="0" fontId="3" fillId="0" borderId="56" xfId="0" applyFont="1" applyBorder="1" applyAlignment="1">
      <alignment vertical="center"/>
    </xf>
    <xf numFmtId="0" fontId="0" fillId="0" borderId="38" xfId="0" applyBorder="1" applyAlignment="1">
      <alignment vertical="center"/>
    </xf>
    <xf numFmtId="0" fontId="3" fillId="0" borderId="56" xfId="0" applyFont="1" applyBorder="1" applyAlignment="1">
      <alignment horizontal="center" vertical="center"/>
    </xf>
    <xf numFmtId="0" fontId="0" fillId="0" borderId="56" xfId="0" applyBorder="1"/>
    <xf numFmtId="0" fontId="3" fillId="0" borderId="5" xfId="0" applyFont="1" applyBorder="1" applyAlignment="1">
      <alignment horizontal="center" vertical="center"/>
    </xf>
    <xf numFmtId="0" fontId="0" fillId="0" borderId="5" xfId="0" applyBorder="1" applyAlignment="1">
      <alignment horizontal="center"/>
    </xf>
    <xf numFmtId="0" fontId="3" fillId="0" borderId="5" xfId="0" applyFont="1" applyBorder="1" applyAlignment="1">
      <alignment horizontal="center" vertical="center" wrapText="1"/>
    </xf>
    <xf numFmtId="0" fontId="0" fillId="0" borderId="6" xfId="0" applyBorder="1"/>
    <xf numFmtId="0" fontId="3" fillId="0" borderId="56" xfId="0" applyFont="1" applyBorder="1" applyAlignment="1">
      <alignment horizontal="center" vertical="center" wrapText="1"/>
    </xf>
    <xf numFmtId="0" fontId="0" fillId="0" borderId="5" xfId="0" applyBorder="1"/>
    <xf numFmtId="0" fontId="3" fillId="0" borderId="58" xfId="0" applyFont="1" applyBorder="1" applyAlignment="1">
      <alignment vertical="center"/>
    </xf>
    <xf numFmtId="0" fontId="0" fillId="0" borderId="63" xfId="0" applyBorder="1" applyAlignment="1">
      <alignment vertical="center"/>
    </xf>
    <xf numFmtId="0" fontId="3" fillId="0" borderId="60" xfId="0" applyFont="1" applyBorder="1" applyAlignment="1">
      <alignment vertical="center"/>
    </xf>
    <xf numFmtId="0" fontId="0" fillId="0" borderId="17" xfId="0" applyBorder="1" applyAlignment="1">
      <alignment vertical="center"/>
    </xf>
    <xf numFmtId="0" fontId="4" fillId="0" borderId="5" xfId="0" applyFont="1" applyBorder="1" applyAlignment="1">
      <alignment horizontal="center" vertical="center" wrapText="1"/>
    </xf>
    <xf numFmtId="0" fontId="8" fillId="0" borderId="0" xfId="0" applyFont="1" applyAlignment="1">
      <alignment horizontal="left" vertical="top"/>
    </xf>
    <xf numFmtId="0" fontId="8" fillId="0" borderId="0" xfId="0" applyFont="1" applyAlignment="1">
      <alignment horizontal="left" vertical="top" wrapText="1"/>
    </xf>
    <xf numFmtId="0" fontId="0" fillId="0" borderId="0" xfId="0" applyAlignment="1">
      <alignment vertical="top" wrapText="1"/>
    </xf>
    <xf numFmtId="0" fontId="8" fillId="0" borderId="39" xfId="0" applyFont="1" applyBorder="1" applyAlignment="1">
      <alignment horizontal="center" vertical="center" wrapText="1"/>
    </xf>
    <xf numFmtId="0" fontId="0" fillId="0" borderId="14" xfId="0" applyBorder="1" applyAlignment="1">
      <alignment horizontal="center" vertical="center" wrapText="1"/>
    </xf>
    <xf numFmtId="0" fontId="4" fillId="0" borderId="0" xfId="0" applyFont="1" applyAlignment="1">
      <alignment horizontal="left" vertical="center"/>
    </xf>
    <xf numFmtId="0" fontId="23" fillId="0" borderId="0" xfId="0" applyFont="1" applyAlignment="1">
      <alignment vertical="center"/>
    </xf>
    <xf numFmtId="0" fontId="5" fillId="0" borderId="21" xfId="0" applyFont="1" applyBorder="1" applyAlignment="1">
      <alignment horizontal="left" vertical="center"/>
    </xf>
    <xf numFmtId="0" fontId="0" fillId="0" borderId="22" xfId="0" applyBorder="1" applyAlignment="1">
      <alignment vertical="center"/>
    </xf>
    <xf numFmtId="0" fontId="0" fillId="0" borderId="34" xfId="0" applyBorder="1" applyAlignment="1">
      <alignment vertical="center"/>
    </xf>
    <xf numFmtId="0" fontId="8" fillId="0" borderId="36" xfId="0" applyFont="1" applyBorder="1" applyAlignment="1">
      <alignment horizontal="center" vertical="center"/>
    </xf>
    <xf numFmtId="0" fontId="0" fillId="0" borderId="39" xfId="0" applyBorder="1" applyAlignment="1">
      <alignment horizontal="center" vertical="center"/>
    </xf>
    <xf numFmtId="0" fontId="8" fillId="0" borderId="5" xfId="0" applyFont="1" applyBorder="1" applyAlignment="1">
      <alignment horizontal="center" vertical="center"/>
    </xf>
    <xf numFmtId="0" fontId="0" fillId="0" borderId="5" xfId="0" applyBorder="1" applyAlignment="1">
      <alignment horizontal="center" vertical="center"/>
    </xf>
    <xf numFmtId="0" fontId="8" fillId="0" borderId="5" xfId="0" applyFont="1" applyBorder="1" applyAlignment="1">
      <alignment horizontal="center" vertical="center" wrapText="1"/>
    </xf>
    <xf numFmtId="0" fontId="0" fillId="0" borderId="5" xfId="0" applyBorder="1" applyAlignment="1">
      <alignment horizontal="center" vertical="center" wrapText="1"/>
    </xf>
    <xf numFmtId="0" fontId="8" fillId="0" borderId="14"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4" xfId="0" applyFont="1" applyBorder="1" applyAlignment="1">
      <alignment horizontal="left" vertical="center"/>
    </xf>
    <xf numFmtId="0" fontId="0" fillId="0" borderId="5" xfId="0" applyBorder="1" applyAlignment="1">
      <alignment horizontal="left" vertical="center"/>
    </xf>
    <xf numFmtId="0" fontId="8" fillId="0" borderId="49" xfId="0" applyFont="1" applyBorder="1" applyAlignment="1">
      <alignment horizontal="left" vertical="center"/>
    </xf>
    <xf numFmtId="0" fontId="0" fillId="0" borderId="36" xfId="0" applyBorder="1" applyAlignment="1">
      <alignment horizontal="left" vertical="center"/>
    </xf>
    <xf numFmtId="0" fontId="0" fillId="0" borderId="4" xfId="0" applyBorder="1" applyAlignment="1">
      <alignment horizontal="left" vertical="center"/>
    </xf>
    <xf numFmtId="0" fontId="8" fillId="0" borderId="16" xfId="0" applyFont="1" applyBorder="1" applyAlignment="1">
      <alignment horizontal="left" vertical="center" shrinkToFit="1"/>
    </xf>
    <xf numFmtId="0" fontId="0" fillId="0" borderId="6" xfId="0" applyBorder="1" applyAlignment="1">
      <alignment horizontal="left" vertical="center" shrinkToFit="1"/>
    </xf>
    <xf numFmtId="0" fontId="8" fillId="0" borderId="4" xfId="0" applyFont="1" applyBorder="1" applyAlignment="1">
      <alignment horizontal="left" vertical="center" wrapText="1"/>
    </xf>
    <xf numFmtId="0" fontId="0" fillId="0" borderId="4" xfId="0" applyBorder="1" applyAlignment="1">
      <alignment horizontal="left" vertical="center" wrapText="1"/>
    </xf>
    <xf numFmtId="0" fontId="0" fillId="0" borderId="0" xfId="0" applyAlignment="1">
      <alignment vertical="top"/>
    </xf>
    <xf numFmtId="0" fontId="8" fillId="0" borderId="52" xfId="0" applyFont="1" applyBorder="1" applyAlignment="1">
      <alignment horizontal="left" vertical="center" shrinkToFit="1"/>
    </xf>
    <xf numFmtId="0" fontId="0" fillId="0" borderId="18" xfId="0" applyBorder="1" applyAlignment="1">
      <alignment horizontal="left" vertical="center" shrinkToFit="1"/>
    </xf>
    <xf numFmtId="0" fontId="7" fillId="0" borderId="50" xfId="0" applyFont="1" applyBorder="1" applyAlignment="1">
      <alignment horizontal="right" vertical="center"/>
    </xf>
    <xf numFmtId="0" fontId="22" fillId="0" borderId="10" xfId="0" applyFont="1" applyBorder="1" applyAlignment="1">
      <alignment horizontal="right" vertical="center"/>
    </xf>
    <xf numFmtId="3" fontId="8" fillId="0" borderId="3" xfId="0" applyNumberFormat="1" applyFont="1" applyBorder="1" applyAlignment="1">
      <alignment horizontal="center" vertical="center" wrapText="1" shrinkToFit="1"/>
    </xf>
    <xf numFmtId="3" fontId="8" fillId="0" borderId="7" xfId="0" applyNumberFormat="1" applyFont="1" applyBorder="1" applyAlignment="1">
      <alignment horizontal="center" vertical="center" wrapText="1" shrinkToFit="1"/>
    </xf>
    <xf numFmtId="0" fontId="8" fillId="0" borderId="2" xfId="0" applyFont="1" applyBorder="1" applyAlignment="1">
      <alignment vertical="center" shrinkToFit="1"/>
    </xf>
    <xf numFmtId="0" fontId="17" fillId="0" borderId="21" xfId="0" applyFont="1" applyBorder="1" applyAlignment="1">
      <alignment horizontal="center" vertical="center"/>
    </xf>
    <xf numFmtId="0" fontId="19" fillId="0" borderId="22" xfId="0" applyFont="1" applyBorder="1" applyAlignment="1">
      <alignment vertical="center"/>
    </xf>
    <xf numFmtId="0" fontId="19" fillId="0" borderId="23" xfId="0" applyFont="1" applyBorder="1" applyAlignment="1">
      <alignment vertical="center"/>
    </xf>
    <xf numFmtId="0" fontId="8" fillId="0" borderId="0" xfId="0" applyFont="1" applyAlignment="1">
      <alignment vertical="top" wrapText="1"/>
    </xf>
    <xf numFmtId="0" fontId="16" fillId="0" borderId="15" xfId="0" applyFont="1" applyBorder="1" applyAlignment="1">
      <alignment vertical="center"/>
    </xf>
    <xf numFmtId="0" fontId="19" fillId="0" borderId="15" xfId="0" applyFont="1" applyBorder="1" applyAlignment="1">
      <alignment vertical="center"/>
    </xf>
    <xf numFmtId="0" fontId="8" fillId="0" borderId="0" xfId="0" applyFont="1" applyAlignment="1">
      <alignment vertical="top" shrinkToFi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8" fillId="0" borderId="2" xfId="0" applyFont="1" applyBorder="1" applyAlignment="1">
      <alignment vertical="center" wrapText="1"/>
    </xf>
    <xf numFmtId="0" fontId="8" fillId="0" borderId="24" xfId="0" applyFont="1" applyBorder="1" applyAlignment="1">
      <alignment horizontal="center" vertical="center" shrinkToFit="1"/>
    </xf>
    <xf numFmtId="0" fontId="8" fillId="0" borderId="47" xfId="0" applyFont="1" applyBorder="1" applyAlignment="1">
      <alignment horizontal="center" vertical="center" shrinkToFit="1"/>
    </xf>
    <xf numFmtId="0" fontId="8" fillId="0" borderId="26" xfId="0" applyFont="1" applyBorder="1" applyAlignment="1">
      <alignment vertical="center" shrinkToFit="1"/>
    </xf>
    <xf numFmtId="3" fontId="8" fillId="0" borderId="3" xfId="0" applyNumberFormat="1" applyFont="1" applyBorder="1" applyAlignment="1">
      <alignment horizontal="center" vertical="center" shrinkToFit="1"/>
    </xf>
    <xf numFmtId="3" fontId="8" fillId="0" borderId="7" xfId="0" applyNumberFormat="1" applyFont="1" applyBorder="1" applyAlignment="1">
      <alignment horizontal="center" vertical="center" shrinkToFit="1"/>
    </xf>
    <xf numFmtId="0" fontId="8" fillId="0" borderId="2" xfId="0" applyFont="1" applyBorder="1" applyAlignment="1">
      <alignment horizontal="center" vertical="center" shrinkToFi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shrinkToFit="1"/>
    </xf>
    <xf numFmtId="0" fontId="8" fillId="0" borderId="7" xfId="0" applyFont="1" applyBorder="1" applyAlignment="1">
      <alignment horizontal="center" vertical="center" wrapText="1" shrinkToFit="1"/>
    </xf>
    <xf numFmtId="0" fontId="8" fillId="0" borderId="3" xfId="0" applyFont="1" applyBorder="1" applyAlignment="1">
      <alignment horizontal="center" vertical="center" shrinkToFit="1"/>
    </xf>
    <xf numFmtId="0" fontId="8" fillId="0" borderId="7" xfId="0" applyFont="1" applyBorder="1" applyAlignment="1">
      <alignment horizontal="center" vertical="center" shrinkToFit="1"/>
    </xf>
    <xf numFmtId="3" fontId="8" fillId="0" borderId="5" xfId="0" applyNumberFormat="1" applyFont="1" applyBorder="1" applyAlignment="1">
      <alignment horizontal="center" vertical="center" shrinkToFit="1"/>
    </xf>
    <xf numFmtId="0" fontId="8" fillId="0" borderId="5" xfId="0" applyFont="1" applyBorder="1" applyAlignment="1">
      <alignment horizontal="center" vertical="center" shrinkToFit="1"/>
    </xf>
    <xf numFmtId="0" fontId="10" fillId="0" borderId="70" xfId="0" applyFont="1" applyBorder="1" applyAlignment="1">
      <alignment vertical="center" wrapText="1"/>
    </xf>
    <xf numFmtId="0" fontId="15" fillId="0" borderId="68" xfId="0" applyFont="1" applyBorder="1" applyAlignment="1">
      <alignment horizontal="center" vertical="center" wrapText="1"/>
    </xf>
    <xf numFmtId="0" fontId="0" fillId="0" borderId="25" xfId="0" applyBorder="1" applyAlignment="1">
      <alignment horizontal="center" vertical="center" wrapText="1"/>
    </xf>
    <xf numFmtId="0" fontId="15" fillId="0" borderId="69" xfId="0" applyFont="1" applyBorder="1" applyAlignment="1">
      <alignment horizontal="center" vertical="center" wrapText="1"/>
    </xf>
    <xf numFmtId="0" fontId="0" fillId="0" borderId="2" xfId="0" applyBorder="1" applyAlignment="1">
      <alignment horizontal="center" vertical="center" wrapText="1"/>
    </xf>
    <xf numFmtId="0" fontId="10" fillId="0" borderId="69" xfId="0" applyFont="1" applyBorder="1" applyAlignment="1">
      <alignment vertical="center" wrapText="1"/>
    </xf>
    <xf numFmtId="0" fontId="0" fillId="0" borderId="2" xfId="0" applyBorder="1" applyAlignment="1">
      <alignment vertical="center" wrapText="1"/>
    </xf>
    <xf numFmtId="0" fontId="24" fillId="0" borderId="5" xfId="0" applyFont="1" applyBorder="1" applyAlignment="1">
      <alignment horizontal="center" vertical="center" wrapText="1"/>
    </xf>
    <xf numFmtId="3" fontId="8" fillId="0" borderId="41" xfId="0" applyNumberFormat="1" applyFont="1" applyBorder="1" applyAlignment="1">
      <alignment horizontal="center" vertical="center" shrinkToFit="1"/>
    </xf>
    <xf numFmtId="0" fontId="8" fillId="0" borderId="28" xfId="0" applyFont="1" applyBorder="1" applyAlignment="1">
      <alignment horizontal="center" vertical="center" shrinkToFit="1"/>
    </xf>
    <xf numFmtId="0" fontId="0" fillId="0" borderId="42" xfId="0" applyBorder="1" applyAlignment="1">
      <alignment horizontal="center" vertical="center" shrinkToFit="1"/>
    </xf>
    <xf numFmtId="0" fontId="0" fillId="0" borderId="46" xfId="0" applyBorder="1" applyAlignment="1">
      <alignment horizontal="center" vertical="center" shrinkToFit="1"/>
    </xf>
    <xf numFmtId="0" fontId="8" fillId="0" borderId="30" xfId="0" applyFont="1" applyBorder="1" applyAlignment="1">
      <alignment horizontal="center" vertical="center" wrapText="1"/>
    </xf>
    <xf numFmtId="0" fontId="8" fillId="0" borderId="45" xfId="0" applyFont="1" applyBorder="1" applyAlignment="1">
      <alignment horizontal="center" vertical="center"/>
    </xf>
    <xf numFmtId="0" fontId="8" fillId="0" borderId="25" xfId="0" applyFont="1" applyBorder="1" applyAlignment="1">
      <alignment horizontal="center" vertical="center"/>
    </xf>
    <xf numFmtId="0" fontId="10" fillId="0" borderId="26" xfId="0" applyFont="1" applyBorder="1" applyAlignment="1">
      <alignment vertical="center" wrapText="1"/>
    </xf>
    <xf numFmtId="0" fontId="16" fillId="0" borderId="33" xfId="0" applyFont="1" applyBorder="1" applyAlignment="1">
      <alignment vertical="center"/>
    </xf>
    <xf numFmtId="0" fontId="19" fillId="0" borderId="34" xfId="0" applyFont="1" applyBorder="1" applyAlignment="1">
      <alignment vertical="center"/>
    </xf>
    <xf numFmtId="3" fontId="8" fillId="0" borderId="29" xfId="0" applyNumberFormat="1" applyFont="1" applyBorder="1" applyAlignment="1">
      <alignment horizontal="center" vertical="center" shrinkToFit="1"/>
    </xf>
    <xf numFmtId="0" fontId="8" fillId="0" borderId="27" xfId="0" applyFont="1" applyBorder="1" applyAlignment="1">
      <alignment horizontal="center" vertical="center" shrinkToFit="1"/>
    </xf>
  </cellXfs>
  <cellStyles count="3">
    <cellStyle name="一般" xfId="0" builtinId="0"/>
    <cellStyle name="千分位" xfId="1" builtinId="3"/>
    <cellStyle name="百分比" xfId="2" builtinId="5"/>
  </cellStyles>
  <dxfs count="0"/>
  <tableStyles count="0" defaultTableStyle="TableStyleMedium9"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M27"/>
  <sheetViews>
    <sheetView tabSelected="1" zoomScale="85" zoomScaleNormal="85" zoomScalePageLayoutView="80" workbookViewId="0">
      <selection activeCell="D3" sqref="D3:J3"/>
    </sheetView>
  </sheetViews>
  <sheetFormatPr defaultColWidth="9" defaultRowHeight="18" x14ac:dyDescent="0.4"/>
  <cols>
    <col min="1" max="1" width="3.08984375" style="6" customWidth="1"/>
    <col min="2" max="2" width="14.6328125" style="6" customWidth="1"/>
    <col min="3" max="3" width="26.6328125" style="6" customWidth="1"/>
    <col min="4" max="5" width="11.6328125" style="6" customWidth="1"/>
    <col min="6" max="6" width="15.6328125" style="6" customWidth="1"/>
    <col min="7" max="7" width="12.6328125" style="6" customWidth="1"/>
    <col min="8" max="9" width="15.6328125" style="6" customWidth="1"/>
    <col min="10" max="10" width="18.6328125" style="6" customWidth="1"/>
    <col min="11" max="11" width="3.08984375" style="6" customWidth="1"/>
    <col min="12" max="12" width="3.6328125" style="29" customWidth="1"/>
    <col min="13" max="13" width="58.6328125" style="28" customWidth="1"/>
    <col min="14" max="16384" width="9" style="6"/>
  </cols>
  <sheetData>
    <row r="1" spans="1:13" ht="10" customHeight="1" x14ac:dyDescent="0.4">
      <c r="A1" s="5"/>
      <c r="B1" s="5"/>
      <c r="C1" s="5"/>
      <c r="D1" s="5"/>
      <c r="E1" s="5"/>
      <c r="F1" s="5"/>
      <c r="G1" s="5"/>
      <c r="H1" s="5"/>
      <c r="I1" s="5"/>
      <c r="J1" s="5"/>
      <c r="K1" s="5"/>
      <c r="L1" s="27"/>
    </row>
    <row r="2" spans="1:13" ht="30" customHeight="1" thickBot="1" x14ac:dyDescent="0.45">
      <c r="A2" s="5"/>
      <c r="B2" s="122" t="s">
        <v>115</v>
      </c>
      <c r="C2" s="122"/>
      <c r="D2" s="123"/>
      <c r="E2" s="123"/>
      <c r="F2" s="123"/>
      <c r="G2" s="123"/>
      <c r="H2" s="123"/>
      <c r="I2" s="123"/>
      <c r="J2" s="123"/>
      <c r="K2" s="5"/>
      <c r="L2" s="27"/>
    </row>
    <row r="3" spans="1:13" ht="30" customHeight="1" thickTop="1" thickBot="1" x14ac:dyDescent="0.45">
      <c r="A3" s="5"/>
      <c r="B3" s="141" t="s">
        <v>14</v>
      </c>
      <c r="C3" s="142"/>
      <c r="D3" s="143"/>
      <c r="E3" s="144"/>
      <c r="F3" s="144"/>
      <c r="G3" s="144"/>
      <c r="H3" s="144"/>
      <c r="I3" s="144"/>
      <c r="J3" s="145"/>
      <c r="K3" s="5"/>
      <c r="L3" s="139" t="s">
        <v>15</v>
      </c>
      <c r="M3" s="140"/>
    </row>
    <row r="4" spans="1:13" ht="30" customHeight="1" x14ac:dyDescent="0.4">
      <c r="A4" s="5"/>
      <c r="B4" s="127" t="s">
        <v>113</v>
      </c>
      <c r="C4" s="128"/>
      <c r="D4" s="128" t="s">
        <v>114</v>
      </c>
      <c r="E4" s="131"/>
      <c r="F4" s="131"/>
      <c r="G4" s="131"/>
      <c r="H4" s="128" t="s">
        <v>36</v>
      </c>
      <c r="I4" s="134"/>
      <c r="J4" s="135"/>
      <c r="K4" s="5"/>
      <c r="L4" s="125" t="str">
        <f>"【"&amp;目錄!A2&amp;"】"&amp;目錄!B2</f>
        <v>【附件一】綜合執行成果及結餘款說明</v>
      </c>
      <c r="M4" s="126"/>
    </row>
    <row r="5" spans="1:13" ht="30" customHeight="1" thickBot="1" x14ac:dyDescent="0.45">
      <c r="A5" s="5"/>
      <c r="B5" s="129">
        <v>0</v>
      </c>
      <c r="C5" s="102"/>
      <c r="D5" s="132">
        <f>F21</f>
        <v>129945</v>
      </c>
      <c r="E5" s="133"/>
      <c r="F5" s="133"/>
      <c r="G5" s="133"/>
      <c r="H5" s="136">
        <f>$B$5-$D$5</f>
        <v>-129945</v>
      </c>
      <c r="I5" s="137"/>
      <c r="J5" s="138"/>
      <c r="K5" s="7"/>
      <c r="L5" s="125" t="str">
        <f>"【"&amp;目錄!A3&amp;"】"&amp;目錄!B3</f>
        <v>【附件二】教師本俸差額執行表</v>
      </c>
      <c r="M5" s="126"/>
    </row>
    <row r="6" spans="1:13" ht="30" customHeight="1" thickTop="1" x14ac:dyDescent="0.4">
      <c r="A6" s="5"/>
      <c r="B6" s="130" t="s">
        <v>116</v>
      </c>
      <c r="C6" s="130"/>
      <c r="D6" s="130"/>
      <c r="E6" s="130"/>
      <c r="F6" s="130"/>
      <c r="G6" s="130"/>
      <c r="H6" s="130"/>
      <c r="I6" s="130"/>
      <c r="J6" s="130"/>
      <c r="K6" s="5"/>
      <c r="L6" s="125" t="str">
        <f>"【"&amp;目錄!A4&amp;"】"&amp;目錄!B4</f>
        <v>【附件三之(一)】學術研究加給（助理教授以上）差額執行表</v>
      </c>
      <c r="M6" s="126"/>
    </row>
    <row r="7" spans="1:13" ht="30" customHeight="1" x14ac:dyDescent="0.4">
      <c r="A7" s="5"/>
      <c r="B7" s="5"/>
      <c r="C7" s="5"/>
      <c r="D7" s="5"/>
      <c r="E7" s="5"/>
      <c r="F7" s="5"/>
      <c r="G7" s="5"/>
      <c r="H7" s="5"/>
      <c r="I7" s="5"/>
      <c r="J7" s="5"/>
      <c r="K7" s="5"/>
      <c r="L7" s="125" t="str">
        <f>"【"&amp;目錄!A5&amp;"】"&amp;目錄!B5</f>
        <v>【附件三之(二)】學術研究加給（其他職級）差額執行表</v>
      </c>
      <c r="M7" s="126"/>
    </row>
    <row r="8" spans="1:13" ht="30" customHeight="1" thickBot="1" x14ac:dyDescent="0.45">
      <c r="A8" s="5"/>
      <c r="B8" s="124" t="s">
        <v>188</v>
      </c>
      <c r="C8" s="124"/>
      <c r="D8" s="123"/>
      <c r="E8" s="123"/>
      <c r="F8" s="123"/>
      <c r="G8" s="123"/>
      <c r="H8" s="123"/>
      <c r="I8" s="123"/>
      <c r="J8" s="123"/>
      <c r="K8" s="5"/>
      <c r="L8" s="125" t="str">
        <f>"【"&amp;目錄!A6&amp;"】"&amp;目錄!B6</f>
        <v>【附件四】主管加給差額執行表</v>
      </c>
      <c r="M8" s="126"/>
    </row>
    <row r="9" spans="1:13" ht="30" customHeight="1" thickTop="1" x14ac:dyDescent="0.4">
      <c r="A9" s="5"/>
      <c r="B9" s="165"/>
      <c r="C9" s="166"/>
      <c r="D9" s="154" t="s">
        <v>5</v>
      </c>
      <c r="E9" s="155"/>
      <c r="F9" s="157" t="s">
        <v>112</v>
      </c>
      <c r="G9" s="158"/>
      <c r="H9" s="158"/>
      <c r="I9" s="163" t="s">
        <v>133</v>
      </c>
      <c r="J9" s="151" t="s">
        <v>16</v>
      </c>
      <c r="K9" s="5"/>
      <c r="L9" s="125" t="str">
        <f>"【"&amp;目錄!A7&amp;"】"&amp;目錄!B7</f>
        <v>【附件五之(一)】編制內職員本俸差額執行表</v>
      </c>
      <c r="M9" s="126"/>
    </row>
    <row r="10" spans="1:13" ht="30" customHeight="1" x14ac:dyDescent="0.4">
      <c r="A10" s="5"/>
      <c r="B10" s="109"/>
      <c r="C10" s="148"/>
      <c r="D10" s="156"/>
      <c r="E10" s="110"/>
      <c r="F10" s="159" t="s">
        <v>117</v>
      </c>
      <c r="G10" s="160"/>
      <c r="H10" s="161" t="s">
        <v>132</v>
      </c>
      <c r="I10" s="164"/>
      <c r="J10" s="152"/>
      <c r="K10" s="5"/>
      <c r="L10" s="125" t="str">
        <f>"【"&amp;目錄!A8&amp;"】"&amp;目錄!B8</f>
        <v>【附件五之(二)】編制內職員專業加給差額執行表</v>
      </c>
      <c r="M10" s="126"/>
    </row>
    <row r="11" spans="1:13" ht="25" customHeight="1" thickBot="1" x14ac:dyDescent="0.45">
      <c r="A11" s="5"/>
      <c r="B11" s="167"/>
      <c r="C11" s="168"/>
      <c r="D11" s="77" t="s">
        <v>6</v>
      </c>
      <c r="E11" s="71" t="s">
        <v>7</v>
      </c>
      <c r="F11" s="71" t="s">
        <v>131</v>
      </c>
      <c r="G11" s="71" t="s">
        <v>4</v>
      </c>
      <c r="H11" s="162"/>
      <c r="I11" s="162"/>
      <c r="J11" s="153"/>
      <c r="K11" s="5"/>
    </row>
    <row r="12" spans="1:13" ht="25" customHeight="1" x14ac:dyDescent="0.4">
      <c r="A12" s="5"/>
      <c r="B12" s="146" t="s">
        <v>40</v>
      </c>
      <c r="C12" s="147"/>
      <c r="D12" s="72"/>
      <c r="E12" s="9" t="s">
        <v>8</v>
      </c>
      <c r="F12" s="73">
        <f>二.教師本俸!R12</f>
        <v>20000</v>
      </c>
      <c r="G12" s="10">
        <f>F12/$F$21</f>
        <v>0.15391127015275693</v>
      </c>
      <c r="H12" s="73">
        <f>二.教師本俸!S12</f>
        <v>24480</v>
      </c>
      <c r="I12" s="73">
        <f>SUM(F12,H12)</f>
        <v>44480</v>
      </c>
      <c r="J12" s="23"/>
      <c r="K12" s="5"/>
      <c r="L12" s="149" t="s">
        <v>17</v>
      </c>
      <c r="M12" s="150"/>
    </row>
    <row r="13" spans="1:13" ht="25" customHeight="1" x14ac:dyDescent="0.4">
      <c r="A13" s="5"/>
      <c r="B13" s="103" t="s">
        <v>43</v>
      </c>
      <c r="C13" s="83" t="s">
        <v>121</v>
      </c>
      <c r="D13" s="26"/>
      <c r="E13" s="75" t="s">
        <v>8</v>
      </c>
      <c r="F13" s="8"/>
      <c r="G13" s="11">
        <f>F13/$F$21</f>
        <v>0</v>
      </c>
      <c r="H13" s="8"/>
      <c r="I13" s="76">
        <f>SUM(F13,H13)</f>
        <v>0</v>
      </c>
      <c r="J13" s="24"/>
      <c r="K13" s="5"/>
    </row>
    <row r="14" spans="1:13" ht="25" customHeight="1" x14ac:dyDescent="0.4">
      <c r="A14" s="5"/>
      <c r="B14" s="103"/>
      <c r="C14" s="83" t="s">
        <v>122</v>
      </c>
      <c r="D14" s="26"/>
      <c r="E14" s="75" t="s">
        <v>8</v>
      </c>
      <c r="F14" s="8"/>
      <c r="G14" s="11">
        <f t="shared" ref="G14:G17" si="0">F14/$F$21</f>
        <v>0</v>
      </c>
      <c r="H14" s="8"/>
      <c r="I14" s="76">
        <f t="shared" ref="I14:I17" si="1">SUM(F14,H14)</f>
        <v>0</v>
      </c>
      <c r="J14" s="24"/>
      <c r="K14" s="5"/>
      <c r="L14" s="30" t="s">
        <v>0</v>
      </c>
      <c r="M14" s="99" t="s">
        <v>118</v>
      </c>
    </row>
    <row r="15" spans="1:13" ht="25" customHeight="1" x14ac:dyDescent="0.4">
      <c r="A15" s="5"/>
      <c r="B15" s="103"/>
      <c r="C15" s="83" t="s">
        <v>123</v>
      </c>
      <c r="D15" s="26"/>
      <c r="E15" s="75" t="s">
        <v>8</v>
      </c>
      <c r="F15" s="8"/>
      <c r="G15" s="11">
        <f t="shared" si="0"/>
        <v>0</v>
      </c>
      <c r="H15" s="8"/>
      <c r="I15" s="76">
        <f t="shared" si="1"/>
        <v>0</v>
      </c>
      <c r="J15" s="24"/>
      <c r="K15" s="5"/>
      <c r="M15" s="100"/>
    </row>
    <row r="16" spans="1:13" ht="25" customHeight="1" x14ac:dyDescent="0.4">
      <c r="A16" s="5"/>
      <c r="B16" s="103"/>
      <c r="C16" s="83" t="s">
        <v>124</v>
      </c>
      <c r="D16" s="26"/>
      <c r="E16" s="75" t="s">
        <v>8</v>
      </c>
      <c r="F16" s="8"/>
      <c r="G16" s="11">
        <f t="shared" si="0"/>
        <v>0</v>
      </c>
      <c r="H16" s="8"/>
      <c r="I16" s="76">
        <f t="shared" si="1"/>
        <v>0</v>
      </c>
      <c r="J16" s="24"/>
      <c r="K16" s="5"/>
      <c r="M16" s="100"/>
    </row>
    <row r="17" spans="1:13" ht="25" customHeight="1" x14ac:dyDescent="0.4">
      <c r="A17" s="5"/>
      <c r="B17" s="103"/>
      <c r="C17" s="83" t="s">
        <v>134</v>
      </c>
      <c r="D17" s="26"/>
      <c r="E17" s="75" t="s">
        <v>8</v>
      </c>
      <c r="F17" s="8"/>
      <c r="G17" s="11">
        <f t="shared" si="0"/>
        <v>0</v>
      </c>
      <c r="H17" s="8"/>
      <c r="I17" s="76">
        <f t="shared" si="1"/>
        <v>0</v>
      </c>
      <c r="J17" s="24"/>
      <c r="K17" s="5"/>
      <c r="M17" s="100"/>
    </row>
    <row r="18" spans="1:13" ht="25" customHeight="1" x14ac:dyDescent="0.4">
      <c r="A18" s="5"/>
      <c r="B18" s="104"/>
      <c r="C18" s="83" t="s">
        <v>135</v>
      </c>
      <c r="D18" s="26"/>
      <c r="E18" s="75" t="s">
        <v>8</v>
      </c>
      <c r="F18" s="8"/>
      <c r="G18" s="11">
        <f>F18/$F$21</f>
        <v>0</v>
      </c>
      <c r="H18" s="8"/>
      <c r="I18" s="76">
        <f>SUM(F18,H18)</f>
        <v>0</v>
      </c>
      <c r="J18" s="24"/>
      <c r="K18" s="5"/>
      <c r="L18" s="30" t="s">
        <v>1</v>
      </c>
      <c r="M18" s="99" t="s">
        <v>119</v>
      </c>
    </row>
    <row r="19" spans="1:13" ht="25" customHeight="1" x14ac:dyDescent="0.4">
      <c r="A19" s="5"/>
      <c r="B19" s="109" t="s">
        <v>49</v>
      </c>
      <c r="C19" s="148"/>
      <c r="D19" s="26"/>
      <c r="E19" s="75" t="s">
        <v>8</v>
      </c>
      <c r="F19" s="76">
        <f>四.主管加給!M11</f>
        <v>10425</v>
      </c>
      <c r="G19" s="11">
        <f>F19/$F$21</f>
        <v>8.0226249567124555E-2</v>
      </c>
      <c r="H19" s="78"/>
      <c r="I19" s="76">
        <f>F19</f>
        <v>10425</v>
      </c>
      <c r="J19" s="24"/>
      <c r="K19" s="5"/>
      <c r="L19" s="6"/>
      <c r="M19" s="100"/>
    </row>
    <row r="20" spans="1:13" ht="25" customHeight="1" x14ac:dyDescent="0.4">
      <c r="A20" s="5"/>
      <c r="B20" s="109" t="s">
        <v>31</v>
      </c>
      <c r="C20" s="148"/>
      <c r="D20" s="26"/>
      <c r="E20" s="75" t="s">
        <v>8</v>
      </c>
      <c r="F20" s="76">
        <f>'五(一).職員本俸'!N11+'五(二).職員加給'!M11</f>
        <v>99520</v>
      </c>
      <c r="G20" s="11">
        <f>F20/$F$21</f>
        <v>0.7658624802801185</v>
      </c>
      <c r="H20" s="78"/>
      <c r="I20" s="76">
        <f>F20</f>
        <v>99520</v>
      </c>
      <c r="J20" s="24"/>
      <c r="K20" s="5"/>
      <c r="M20" s="100"/>
    </row>
    <row r="21" spans="1:13" ht="25" customHeight="1" thickBot="1" x14ac:dyDescent="0.45">
      <c r="A21" s="5"/>
      <c r="B21" s="101" t="s">
        <v>18</v>
      </c>
      <c r="C21" s="102"/>
      <c r="D21" s="102"/>
      <c r="E21" s="102"/>
      <c r="F21" s="12">
        <f>SUM(F12:F20)</f>
        <v>129945</v>
      </c>
      <c r="G21" s="13">
        <v>1</v>
      </c>
      <c r="H21" s="12">
        <f>SUM(H12:H18)</f>
        <v>24480</v>
      </c>
      <c r="I21" s="12">
        <f>SUM(I12:I20)</f>
        <v>154425</v>
      </c>
      <c r="J21" s="25"/>
      <c r="K21" s="5"/>
      <c r="M21" s="100"/>
    </row>
    <row r="22" spans="1:13" ht="30" customHeight="1" thickTop="1" thickBot="1" x14ac:dyDescent="0.45">
      <c r="A22" s="5"/>
      <c r="B22" s="5"/>
      <c r="C22" s="5"/>
      <c r="D22" s="5"/>
      <c r="E22" s="5"/>
      <c r="F22" s="5"/>
      <c r="G22" s="5"/>
      <c r="H22" s="5"/>
      <c r="I22" s="5"/>
      <c r="J22" s="5"/>
      <c r="K22" s="5"/>
      <c r="L22" s="30" t="s">
        <v>2</v>
      </c>
      <c r="M22" s="99" t="s">
        <v>110</v>
      </c>
    </row>
    <row r="23" spans="1:13" ht="50" customHeight="1" thickTop="1" thickBot="1" x14ac:dyDescent="0.45">
      <c r="A23" s="5"/>
      <c r="B23" s="105" t="s">
        <v>19</v>
      </c>
      <c r="C23" s="106"/>
      <c r="D23" s="116" t="s">
        <v>20</v>
      </c>
      <c r="E23" s="116"/>
      <c r="F23" s="116" t="s">
        <v>21</v>
      </c>
      <c r="G23" s="117"/>
      <c r="H23" s="116" t="s">
        <v>22</v>
      </c>
      <c r="I23" s="118"/>
      <c r="J23" s="74" t="s">
        <v>111</v>
      </c>
      <c r="K23" s="5"/>
      <c r="M23" s="100"/>
    </row>
    <row r="24" spans="1:13" ht="25" customHeight="1" x14ac:dyDescent="0.4">
      <c r="A24" s="5"/>
      <c r="B24" s="107"/>
      <c r="C24" s="108"/>
      <c r="D24" s="113"/>
      <c r="E24" s="113"/>
      <c r="F24" s="113"/>
      <c r="G24" s="108"/>
      <c r="H24" s="113"/>
      <c r="I24" s="108"/>
      <c r="J24" s="119"/>
      <c r="K24" s="5"/>
      <c r="L24" s="30" t="s">
        <v>3</v>
      </c>
      <c r="M24" s="99" t="s">
        <v>129</v>
      </c>
    </row>
    <row r="25" spans="1:13" ht="35" customHeight="1" x14ac:dyDescent="0.4">
      <c r="B25" s="109"/>
      <c r="C25" s="110"/>
      <c r="D25" s="114"/>
      <c r="E25" s="114"/>
      <c r="F25" s="114"/>
      <c r="G25" s="110"/>
      <c r="H25" s="110"/>
      <c r="I25" s="110"/>
      <c r="J25" s="120"/>
      <c r="M25" s="100"/>
    </row>
    <row r="26" spans="1:13" ht="35" customHeight="1" thickBot="1" x14ac:dyDescent="0.45">
      <c r="B26" s="111"/>
      <c r="C26" s="112"/>
      <c r="D26" s="115"/>
      <c r="E26" s="115"/>
      <c r="F26" s="115"/>
      <c r="G26" s="112"/>
      <c r="H26" s="112"/>
      <c r="I26" s="112"/>
      <c r="J26" s="121"/>
    </row>
    <row r="27" spans="1:13" ht="18.5" thickTop="1" x14ac:dyDescent="0.4"/>
  </sheetData>
  <mergeCells count="45">
    <mergeCell ref="D3:J3"/>
    <mergeCell ref="B12:C12"/>
    <mergeCell ref="B19:C19"/>
    <mergeCell ref="B20:C20"/>
    <mergeCell ref="L12:M12"/>
    <mergeCell ref="J9:J11"/>
    <mergeCell ref="D9:E10"/>
    <mergeCell ref="F9:H9"/>
    <mergeCell ref="F10:G10"/>
    <mergeCell ref="H10:H11"/>
    <mergeCell ref="I9:I11"/>
    <mergeCell ref="L9:M9"/>
    <mergeCell ref="B9:C11"/>
    <mergeCell ref="L10:M10"/>
    <mergeCell ref="B2:J2"/>
    <mergeCell ref="B8:J8"/>
    <mergeCell ref="L6:M6"/>
    <mergeCell ref="L8:M8"/>
    <mergeCell ref="L7:M7"/>
    <mergeCell ref="B4:C4"/>
    <mergeCell ref="B5:C5"/>
    <mergeCell ref="B6:J6"/>
    <mergeCell ref="D4:G4"/>
    <mergeCell ref="D5:G5"/>
    <mergeCell ref="H4:J4"/>
    <mergeCell ref="H5:J5"/>
    <mergeCell ref="L3:M3"/>
    <mergeCell ref="L4:M4"/>
    <mergeCell ref="L5:M5"/>
    <mergeCell ref="B3:C3"/>
    <mergeCell ref="M22:M23"/>
    <mergeCell ref="B21:E21"/>
    <mergeCell ref="B13:B18"/>
    <mergeCell ref="B23:C23"/>
    <mergeCell ref="B24:C26"/>
    <mergeCell ref="D24:E26"/>
    <mergeCell ref="F23:G23"/>
    <mergeCell ref="F24:G26"/>
    <mergeCell ref="D23:E23"/>
    <mergeCell ref="H23:I23"/>
    <mergeCell ref="H24:I26"/>
    <mergeCell ref="J24:J26"/>
    <mergeCell ref="M18:M21"/>
    <mergeCell ref="M14:M17"/>
    <mergeCell ref="M24:M25"/>
  </mergeCells>
  <phoneticPr fontId="2" type="noConversion"/>
  <printOptions horizontalCentered="1"/>
  <pageMargins left="0.59055118110236227" right="0.59055118110236227" top="1.1811023622047245" bottom="1.3779527559055118" header="0.59055118110236227" footer="0.59055118110236227"/>
  <pageSetup paperSize="9" scale="61" orientation="landscape" errors="blank" r:id="rId1"/>
  <headerFooter alignWithMargins="0">
    <oddHeader xml:space="preserve">&amp;C&amp;"微軟正黑體,粗體"&amp;20 115年度教育部補助私立大專校院因應軍公教調薪後增加之人事費用差額經費成果報告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工作表1"/>
  <dimension ref="A1:C8"/>
  <sheetViews>
    <sheetView zoomScale="85" zoomScaleNormal="85" workbookViewId="0">
      <selection sqref="A1:B1"/>
    </sheetView>
  </sheetViews>
  <sheetFormatPr defaultColWidth="9" defaultRowHeight="20" customHeight="1" x14ac:dyDescent="0.4"/>
  <cols>
    <col min="1" max="1" width="18.6328125" style="2" customWidth="1"/>
    <col min="2" max="2" width="100.6328125" style="2" customWidth="1"/>
    <col min="3" max="3" width="10.6328125" style="2" customWidth="1"/>
    <col min="4" max="16384" width="9" style="2"/>
  </cols>
  <sheetData>
    <row r="1" spans="1:3" ht="30" customHeight="1" x14ac:dyDescent="0.4">
      <c r="A1" s="169" t="s">
        <v>9</v>
      </c>
      <c r="B1" s="169"/>
      <c r="C1" s="4" t="s">
        <v>10</v>
      </c>
    </row>
    <row r="2" spans="1:3" ht="30" customHeight="1" x14ac:dyDescent="0.4">
      <c r="A2" s="1" t="s">
        <v>11</v>
      </c>
      <c r="B2" s="3" t="s">
        <v>84</v>
      </c>
      <c r="C2" s="3"/>
    </row>
    <row r="3" spans="1:3" ht="30" customHeight="1" x14ac:dyDescent="0.4">
      <c r="A3" s="1" t="s">
        <v>12</v>
      </c>
      <c r="B3" s="3" t="s">
        <v>41</v>
      </c>
      <c r="C3" s="3"/>
    </row>
    <row r="4" spans="1:3" ht="30" customHeight="1" x14ac:dyDescent="0.4">
      <c r="A4" s="1" t="s">
        <v>44</v>
      </c>
      <c r="B4" s="3" t="s">
        <v>46</v>
      </c>
      <c r="C4" s="3"/>
    </row>
    <row r="5" spans="1:3" ht="30" customHeight="1" x14ac:dyDescent="0.4">
      <c r="A5" s="1" t="s">
        <v>45</v>
      </c>
      <c r="B5" s="3" t="s">
        <v>136</v>
      </c>
      <c r="C5" s="3"/>
    </row>
    <row r="6" spans="1:3" ht="30" customHeight="1" x14ac:dyDescent="0.4">
      <c r="A6" s="1" t="s">
        <v>13</v>
      </c>
      <c r="B6" s="3" t="s">
        <v>42</v>
      </c>
      <c r="C6" s="3"/>
    </row>
    <row r="7" spans="1:3" ht="30" customHeight="1" x14ac:dyDescent="0.4">
      <c r="A7" s="1" t="s">
        <v>125</v>
      </c>
      <c r="B7" s="3" t="s">
        <v>127</v>
      </c>
      <c r="C7" s="3"/>
    </row>
    <row r="8" spans="1:3" ht="30" customHeight="1" x14ac:dyDescent="0.4">
      <c r="A8" s="1" t="s">
        <v>126</v>
      </c>
      <c r="B8" s="3" t="s">
        <v>128</v>
      </c>
      <c r="C8" s="3"/>
    </row>
  </sheetData>
  <mergeCells count="1">
    <mergeCell ref="A1:B1"/>
  </mergeCells>
  <phoneticPr fontId="2" type="noConversion"/>
  <printOptions horizontalCentered="1"/>
  <pageMargins left="0.59055118110236227" right="0.59055118110236227" top="1.3779527559055118" bottom="1.3779527559055118" header="0.59055118110236227" footer="0.59055118110236227"/>
  <pageSetup paperSize="9" scale="92" orientation="landscape" errors="blank" verticalDpi="300" r:id="rId1"/>
  <headerFooter>
    <oddHeader>&amp;C&amp;"微軟正黑體,粗體"&amp;16 115年度教育部補助私立大專校院因應軍公教調薪後增加之人事費用差額經費成果報告 
【目錄】</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S39"/>
  <sheetViews>
    <sheetView zoomScaleNormal="100" workbookViewId="0">
      <selection activeCell="A3" sqref="A3:B4"/>
    </sheetView>
  </sheetViews>
  <sheetFormatPr defaultColWidth="9" defaultRowHeight="20" customHeight="1" x14ac:dyDescent="0.4"/>
  <cols>
    <col min="1" max="1" width="7.1796875" style="64" customWidth="1"/>
    <col min="2" max="2" width="11.6328125" style="64" customWidth="1"/>
    <col min="3" max="6" width="7.1796875" style="16" customWidth="1"/>
    <col min="7" max="7" width="7.1796875" style="22" customWidth="1"/>
    <col min="8" max="8" width="7.1796875" style="16" customWidth="1"/>
    <col min="9" max="11" width="7.1796875" style="22" customWidth="1"/>
    <col min="12" max="19" width="7.1796875" style="16" customWidth="1"/>
    <col min="20" max="16384" width="9" style="16"/>
  </cols>
  <sheetData>
    <row r="1" spans="1:19" ht="30" customHeight="1" x14ac:dyDescent="0.4">
      <c r="A1" s="70" t="s">
        <v>106</v>
      </c>
      <c r="B1" s="66"/>
      <c r="C1" s="66"/>
      <c r="D1" s="66"/>
      <c r="E1" s="66"/>
      <c r="F1" s="66"/>
      <c r="G1" s="66"/>
      <c r="H1" s="66"/>
      <c r="I1" s="66"/>
      <c r="J1" s="66"/>
      <c r="K1" s="66"/>
      <c r="L1" s="66"/>
      <c r="M1" s="66"/>
      <c r="N1" s="66"/>
      <c r="O1" s="66"/>
      <c r="P1" s="66"/>
      <c r="Q1" s="66"/>
      <c r="R1" s="66"/>
      <c r="S1" s="66"/>
    </row>
    <row r="2" spans="1:19" ht="30" customHeight="1" thickBot="1" x14ac:dyDescent="0.45">
      <c r="A2" s="65" t="s">
        <v>107</v>
      </c>
      <c r="B2" s="69"/>
      <c r="C2" s="69"/>
      <c r="D2" s="69"/>
      <c r="E2" s="69"/>
      <c r="F2" s="69"/>
      <c r="G2" s="69"/>
      <c r="H2" s="69"/>
      <c r="I2" s="69"/>
      <c r="J2" s="69"/>
      <c r="K2" s="69"/>
      <c r="L2" s="69"/>
      <c r="M2" s="69"/>
      <c r="N2" s="69"/>
      <c r="O2" s="66"/>
    </row>
    <row r="3" spans="1:19" ht="18" customHeight="1" x14ac:dyDescent="0.4">
      <c r="A3" s="190"/>
      <c r="B3" s="191"/>
      <c r="C3" s="180" t="s">
        <v>130</v>
      </c>
      <c r="D3" s="134"/>
      <c r="E3" s="134"/>
      <c r="F3" s="134"/>
      <c r="G3" s="134"/>
      <c r="H3" s="134"/>
      <c r="I3" s="134"/>
      <c r="J3" s="134"/>
      <c r="K3" s="134"/>
      <c r="L3" s="134"/>
      <c r="M3" s="134"/>
      <c r="N3" s="134"/>
      <c r="O3" s="173" t="s">
        <v>109</v>
      </c>
    </row>
    <row r="4" spans="1:19" ht="18" customHeight="1" x14ac:dyDescent="0.4">
      <c r="A4" s="192"/>
      <c r="B4" s="189"/>
      <c r="C4" s="63" t="s">
        <v>88</v>
      </c>
      <c r="D4" s="63" t="s">
        <v>89</v>
      </c>
      <c r="E4" s="63" t="s">
        <v>90</v>
      </c>
      <c r="F4" s="63" t="s">
        <v>91</v>
      </c>
      <c r="G4" s="67" t="s">
        <v>92</v>
      </c>
      <c r="H4" s="63" t="s">
        <v>93</v>
      </c>
      <c r="I4" s="67" t="s">
        <v>94</v>
      </c>
      <c r="J4" s="67" t="s">
        <v>95</v>
      </c>
      <c r="K4" s="67" t="s">
        <v>96</v>
      </c>
      <c r="L4" s="63" t="s">
        <v>97</v>
      </c>
      <c r="M4" s="63" t="s">
        <v>98</v>
      </c>
      <c r="N4" s="63" t="s">
        <v>99</v>
      </c>
      <c r="O4" s="174"/>
    </row>
    <row r="5" spans="1:19" ht="20" customHeight="1" x14ac:dyDescent="0.4">
      <c r="A5" s="188" t="s">
        <v>85</v>
      </c>
      <c r="B5" s="189"/>
      <c r="C5" s="79"/>
      <c r="D5" s="79"/>
      <c r="E5" s="79"/>
      <c r="F5" s="79"/>
      <c r="G5" s="79"/>
      <c r="H5" s="79"/>
      <c r="I5" s="79"/>
      <c r="J5" s="79"/>
      <c r="K5" s="79"/>
      <c r="L5" s="79"/>
      <c r="M5" s="79"/>
      <c r="N5" s="79"/>
      <c r="O5" s="80" t="str">
        <f>IFERROR(AVERAGE(C5:N5),"--")</f>
        <v>--</v>
      </c>
    </row>
    <row r="6" spans="1:19" ht="20" customHeight="1" x14ac:dyDescent="0.4">
      <c r="A6" s="195" t="s">
        <v>86</v>
      </c>
      <c r="B6" s="68" t="s">
        <v>121</v>
      </c>
      <c r="C6" s="79"/>
      <c r="D6" s="79"/>
      <c r="E6" s="79"/>
      <c r="F6" s="79"/>
      <c r="G6" s="79"/>
      <c r="H6" s="79"/>
      <c r="I6" s="79"/>
      <c r="J6" s="79"/>
      <c r="K6" s="79"/>
      <c r="L6" s="79"/>
      <c r="M6" s="79"/>
      <c r="N6" s="79"/>
      <c r="O6" s="80" t="str">
        <f>IFERROR(AVERAGE(C6:N6),"--")</f>
        <v>--</v>
      </c>
    </row>
    <row r="7" spans="1:19" ht="20" customHeight="1" x14ac:dyDescent="0.4">
      <c r="A7" s="195"/>
      <c r="B7" s="68" t="s">
        <v>122</v>
      </c>
      <c r="C7" s="79"/>
      <c r="D7" s="79"/>
      <c r="E7" s="79"/>
      <c r="F7" s="79"/>
      <c r="G7" s="79"/>
      <c r="H7" s="79"/>
      <c r="I7" s="79"/>
      <c r="J7" s="79"/>
      <c r="K7" s="79"/>
      <c r="L7" s="79"/>
      <c r="M7" s="79"/>
      <c r="N7" s="79"/>
      <c r="O7" s="80" t="str">
        <f t="shared" ref="O7:O10" si="0">IFERROR(AVERAGE(C7:N7),"--")</f>
        <v>--</v>
      </c>
    </row>
    <row r="8" spans="1:19" ht="20" customHeight="1" x14ac:dyDescent="0.4">
      <c r="A8" s="195"/>
      <c r="B8" s="68" t="s">
        <v>123</v>
      </c>
      <c r="C8" s="79"/>
      <c r="D8" s="79"/>
      <c r="E8" s="79"/>
      <c r="F8" s="79"/>
      <c r="G8" s="79"/>
      <c r="H8" s="79"/>
      <c r="I8" s="79"/>
      <c r="J8" s="79"/>
      <c r="K8" s="79"/>
      <c r="L8" s="79"/>
      <c r="M8" s="79"/>
      <c r="N8" s="79"/>
      <c r="O8" s="80" t="str">
        <f t="shared" si="0"/>
        <v>--</v>
      </c>
    </row>
    <row r="9" spans="1:19" ht="20" customHeight="1" x14ac:dyDescent="0.4">
      <c r="A9" s="195"/>
      <c r="B9" s="68" t="s">
        <v>124</v>
      </c>
      <c r="C9" s="79"/>
      <c r="D9" s="79"/>
      <c r="E9" s="79"/>
      <c r="F9" s="79"/>
      <c r="G9" s="79"/>
      <c r="H9" s="79"/>
      <c r="I9" s="79"/>
      <c r="J9" s="79"/>
      <c r="K9" s="79"/>
      <c r="L9" s="79"/>
      <c r="M9" s="79"/>
      <c r="N9" s="79"/>
      <c r="O9" s="80" t="str">
        <f t="shared" si="0"/>
        <v>--</v>
      </c>
    </row>
    <row r="10" spans="1:19" ht="20" customHeight="1" x14ac:dyDescent="0.4">
      <c r="A10" s="195"/>
      <c r="B10" s="68" t="s">
        <v>134</v>
      </c>
      <c r="C10" s="79"/>
      <c r="D10" s="79"/>
      <c r="E10" s="79"/>
      <c r="F10" s="79"/>
      <c r="G10" s="79"/>
      <c r="H10" s="79"/>
      <c r="I10" s="79"/>
      <c r="J10" s="79"/>
      <c r="K10" s="79"/>
      <c r="L10" s="79"/>
      <c r="M10" s="79"/>
      <c r="N10" s="79"/>
      <c r="O10" s="80" t="str">
        <f t="shared" si="0"/>
        <v>--</v>
      </c>
    </row>
    <row r="11" spans="1:19" ht="36" customHeight="1" x14ac:dyDescent="0.4">
      <c r="A11" s="196"/>
      <c r="B11" s="68" t="s">
        <v>135</v>
      </c>
      <c r="C11" s="79"/>
      <c r="D11" s="79"/>
      <c r="E11" s="79"/>
      <c r="F11" s="79"/>
      <c r="G11" s="79"/>
      <c r="H11" s="79"/>
      <c r="I11" s="79"/>
      <c r="J11" s="79"/>
      <c r="K11" s="79"/>
      <c r="L11" s="79"/>
      <c r="M11" s="79"/>
      <c r="N11" s="79"/>
      <c r="O11" s="80" t="str">
        <f>IFERROR(AVERAGE(C11:N11),"--")</f>
        <v>--</v>
      </c>
    </row>
    <row r="12" spans="1:19" ht="20" customHeight="1" x14ac:dyDescent="0.4">
      <c r="A12" s="188" t="s">
        <v>102</v>
      </c>
      <c r="B12" s="189"/>
      <c r="C12" s="79"/>
      <c r="D12" s="79"/>
      <c r="E12" s="79"/>
      <c r="F12" s="79"/>
      <c r="G12" s="79"/>
      <c r="H12" s="79"/>
      <c r="I12" s="79"/>
      <c r="J12" s="79"/>
      <c r="K12" s="79"/>
      <c r="L12" s="79"/>
      <c r="M12" s="79"/>
      <c r="N12" s="79"/>
      <c r="O12" s="80" t="str">
        <f>IFERROR(AVERAGE(C12:N12),"--")</f>
        <v>--</v>
      </c>
    </row>
    <row r="13" spans="1:19" ht="20" customHeight="1" thickBot="1" x14ac:dyDescent="0.45">
      <c r="A13" s="193" t="s">
        <v>87</v>
      </c>
      <c r="B13" s="194"/>
      <c r="C13" s="81"/>
      <c r="D13" s="81"/>
      <c r="E13" s="81"/>
      <c r="F13" s="81"/>
      <c r="G13" s="81"/>
      <c r="H13" s="81"/>
      <c r="I13" s="81"/>
      <c r="J13" s="81"/>
      <c r="K13" s="81"/>
      <c r="L13" s="81"/>
      <c r="M13" s="81"/>
      <c r="N13" s="81"/>
      <c r="O13" s="82" t="str">
        <f>IFERROR(AVERAGE(C13:N13),"--")</f>
        <v>--</v>
      </c>
    </row>
    <row r="15" spans="1:19" ht="30" customHeight="1" thickBot="1" x14ac:dyDescent="0.45">
      <c r="A15" s="65" t="s">
        <v>108</v>
      </c>
    </row>
    <row r="16" spans="1:19" ht="18" customHeight="1" x14ac:dyDescent="0.4">
      <c r="A16" s="190"/>
      <c r="B16" s="191"/>
      <c r="C16" s="180" t="s">
        <v>130</v>
      </c>
      <c r="D16" s="134"/>
      <c r="E16" s="134"/>
      <c r="F16" s="134"/>
      <c r="G16" s="134"/>
      <c r="H16" s="134"/>
      <c r="I16" s="134"/>
      <c r="J16" s="134"/>
      <c r="K16" s="134"/>
      <c r="L16" s="134"/>
      <c r="M16" s="134"/>
      <c r="N16" s="134"/>
      <c r="O16" s="187" t="s">
        <v>103</v>
      </c>
      <c r="P16" s="180" t="s">
        <v>174</v>
      </c>
      <c r="Q16" s="134"/>
      <c r="R16" s="134"/>
      <c r="S16" s="181"/>
    </row>
    <row r="17" spans="1:19" ht="18" customHeight="1" x14ac:dyDescent="0.4">
      <c r="A17" s="192"/>
      <c r="B17" s="189"/>
      <c r="C17" s="182" t="s">
        <v>88</v>
      </c>
      <c r="D17" s="182" t="s">
        <v>89</v>
      </c>
      <c r="E17" s="182" t="s">
        <v>90</v>
      </c>
      <c r="F17" s="182" t="s">
        <v>91</v>
      </c>
      <c r="G17" s="182" t="s">
        <v>92</v>
      </c>
      <c r="H17" s="182" t="s">
        <v>93</v>
      </c>
      <c r="I17" s="182" t="s">
        <v>94</v>
      </c>
      <c r="J17" s="182" t="s">
        <v>95</v>
      </c>
      <c r="K17" s="182" t="s">
        <v>96</v>
      </c>
      <c r="L17" s="182" t="s">
        <v>97</v>
      </c>
      <c r="M17" s="182" t="s">
        <v>98</v>
      </c>
      <c r="N17" s="182" t="s">
        <v>99</v>
      </c>
      <c r="O17" s="185"/>
      <c r="P17" s="184" t="s">
        <v>117</v>
      </c>
      <c r="Q17" s="182" t="s">
        <v>101</v>
      </c>
      <c r="R17" s="183"/>
      <c r="S17" s="186" t="s">
        <v>137</v>
      </c>
    </row>
    <row r="18" spans="1:19" ht="18" customHeight="1" x14ac:dyDescent="0.4">
      <c r="A18" s="192"/>
      <c r="B18" s="189"/>
      <c r="C18" s="183"/>
      <c r="D18" s="183"/>
      <c r="E18" s="183"/>
      <c r="F18" s="183"/>
      <c r="G18" s="183"/>
      <c r="H18" s="183"/>
      <c r="I18" s="183"/>
      <c r="J18" s="183"/>
      <c r="K18" s="183"/>
      <c r="L18" s="183"/>
      <c r="M18" s="183"/>
      <c r="N18" s="183"/>
      <c r="O18" s="185"/>
      <c r="P18" s="185"/>
      <c r="Q18" s="63" t="s">
        <v>55</v>
      </c>
      <c r="R18" s="63" t="s">
        <v>56</v>
      </c>
      <c r="S18" s="174"/>
    </row>
    <row r="19" spans="1:19" ht="20" customHeight="1" x14ac:dyDescent="0.4">
      <c r="A19" s="188" t="s">
        <v>85</v>
      </c>
      <c r="B19" s="189"/>
      <c r="C19" s="79"/>
      <c r="D19" s="79"/>
      <c r="E19" s="79"/>
      <c r="F19" s="79"/>
      <c r="G19" s="79"/>
      <c r="H19" s="79"/>
      <c r="I19" s="79"/>
      <c r="J19" s="79"/>
      <c r="K19" s="79"/>
      <c r="L19" s="79"/>
      <c r="M19" s="79"/>
      <c r="N19" s="79"/>
      <c r="O19" s="84">
        <f t="shared" ref="O19:O27" si="1">SUM(C19:N19)</f>
        <v>0</v>
      </c>
      <c r="P19" s="84">
        <f>封面!F12</f>
        <v>20000</v>
      </c>
      <c r="Q19" s="84">
        <f>封面!H12</f>
        <v>24480</v>
      </c>
      <c r="R19" s="84">
        <f>二.教師本俸!T12</f>
        <v>580</v>
      </c>
      <c r="S19" s="92">
        <f>O19-P19-Q19-R19</f>
        <v>-45060</v>
      </c>
    </row>
    <row r="20" spans="1:19" ht="20" customHeight="1" x14ac:dyDescent="0.4">
      <c r="A20" s="195" t="s">
        <v>86</v>
      </c>
      <c r="B20" s="68" t="s">
        <v>121</v>
      </c>
      <c r="C20" s="79"/>
      <c r="D20" s="79"/>
      <c r="E20" s="79"/>
      <c r="F20" s="79"/>
      <c r="G20" s="79"/>
      <c r="H20" s="79"/>
      <c r="I20" s="79"/>
      <c r="J20" s="79"/>
      <c r="K20" s="79"/>
      <c r="L20" s="79"/>
      <c r="M20" s="79"/>
      <c r="N20" s="79"/>
      <c r="O20" s="84">
        <f t="shared" si="1"/>
        <v>0</v>
      </c>
      <c r="P20" s="84">
        <f>封面!F13</f>
        <v>0</v>
      </c>
      <c r="Q20" s="84">
        <f>封面!H13</f>
        <v>0</v>
      </c>
      <c r="R20" s="79"/>
      <c r="S20" s="92">
        <f>O20-P20-Q20-R20</f>
        <v>0</v>
      </c>
    </row>
    <row r="21" spans="1:19" ht="20" customHeight="1" x14ac:dyDescent="0.4">
      <c r="A21" s="195"/>
      <c r="B21" s="68" t="s">
        <v>122</v>
      </c>
      <c r="C21" s="79"/>
      <c r="D21" s="79"/>
      <c r="E21" s="79"/>
      <c r="F21" s="79"/>
      <c r="G21" s="79"/>
      <c r="H21" s="79"/>
      <c r="I21" s="79"/>
      <c r="J21" s="79"/>
      <c r="K21" s="79"/>
      <c r="L21" s="79"/>
      <c r="M21" s="79"/>
      <c r="N21" s="79"/>
      <c r="O21" s="84">
        <f t="shared" si="1"/>
        <v>0</v>
      </c>
      <c r="P21" s="84">
        <f>封面!F14</f>
        <v>0</v>
      </c>
      <c r="Q21" s="84">
        <f>封面!H14</f>
        <v>0</v>
      </c>
      <c r="R21" s="79"/>
      <c r="S21" s="92">
        <f t="shared" ref="S21:S28" si="2">O21-P21-Q21-R21</f>
        <v>0</v>
      </c>
    </row>
    <row r="22" spans="1:19" ht="20" customHeight="1" x14ac:dyDescent="0.4">
      <c r="A22" s="195"/>
      <c r="B22" s="68" t="s">
        <v>123</v>
      </c>
      <c r="C22" s="79"/>
      <c r="D22" s="79"/>
      <c r="E22" s="79"/>
      <c r="F22" s="79"/>
      <c r="G22" s="79"/>
      <c r="H22" s="79"/>
      <c r="I22" s="79"/>
      <c r="J22" s="79"/>
      <c r="K22" s="79"/>
      <c r="L22" s="79"/>
      <c r="M22" s="79"/>
      <c r="N22" s="79"/>
      <c r="O22" s="84">
        <f t="shared" si="1"/>
        <v>0</v>
      </c>
      <c r="P22" s="84">
        <f>封面!F15</f>
        <v>0</v>
      </c>
      <c r="Q22" s="84">
        <f>封面!H15</f>
        <v>0</v>
      </c>
      <c r="R22" s="79"/>
      <c r="S22" s="92">
        <f t="shared" si="2"/>
        <v>0</v>
      </c>
    </row>
    <row r="23" spans="1:19" ht="20" customHeight="1" x14ac:dyDescent="0.4">
      <c r="A23" s="195"/>
      <c r="B23" s="68" t="s">
        <v>124</v>
      </c>
      <c r="C23" s="79"/>
      <c r="D23" s="79"/>
      <c r="E23" s="79"/>
      <c r="F23" s="79"/>
      <c r="G23" s="79"/>
      <c r="H23" s="79"/>
      <c r="I23" s="79"/>
      <c r="J23" s="79"/>
      <c r="K23" s="79"/>
      <c r="L23" s="79"/>
      <c r="M23" s="79"/>
      <c r="N23" s="79"/>
      <c r="O23" s="84">
        <f t="shared" si="1"/>
        <v>0</v>
      </c>
      <c r="P23" s="84">
        <f>封面!F16</f>
        <v>0</v>
      </c>
      <c r="Q23" s="84">
        <f>封面!H16</f>
        <v>0</v>
      </c>
      <c r="R23" s="79"/>
      <c r="S23" s="92">
        <f t="shared" si="2"/>
        <v>0</v>
      </c>
    </row>
    <row r="24" spans="1:19" ht="20" customHeight="1" x14ac:dyDescent="0.4">
      <c r="A24" s="195"/>
      <c r="B24" s="68" t="s">
        <v>134</v>
      </c>
      <c r="C24" s="79"/>
      <c r="D24" s="79"/>
      <c r="E24" s="79"/>
      <c r="F24" s="79"/>
      <c r="G24" s="79"/>
      <c r="H24" s="79"/>
      <c r="I24" s="79"/>
      <c r="J24" s="79"/>
      <c r="K24" s="79"/>
      <c r="L24" s="79"/>
      <c r="M24" s="79"/>
      <c r="N24" s="79"/>
      <c r="O24" s="84">
        <f t="shared" si="1"/>
        <v>0</v>
      </c>
      <c r="P24" s="84">
        <f>封面!F17</f>
        <v>0</v>
      </c>
      <c r="Q24" s="84">
        <f>封面!H17</f>
        <v>0</v>
      </c>
      <c r="R24" s="79"/>
      <c r="S24" s="92">
        <f t="shared" si="2"/>
        <v>0</v>
      </c>
    </row>
    <row r="25" spans="1:19" ht="36" customHeight="1" x14ac:dyDescent="0.4">
      <c r="A25" s="196"/>
      <c r="B25" s="68" t="s">
        <v>135</v>
      </c>
      <c r="C25" s="79"/>
      <c r="D25" s="79"/>
      <c r="E25" s="79"/>
      <c r="F25" s="79"/>
      <c r="G25" s="79"/>
      <c r="H25" s="79"/>
      <c r="I25" s="79"/>
      <c r="J25" s="79"/>
      <c r="K25" s="79"/>
      <c r="L25" s="79"/>
      <c r="M25" s="79"/>
      <c r="N25" s="79"/>
      <c r="O25" s="84">
        <f t="shared" si="1"/>
        <v>0</v>
      </c>
      <c r="P25" s="84">
        <f>封面!F18</f>
        <v>0</v>
      </c>
      <c r="Q25" s="84">
        <f>封面!H18</f>
        <v>0</v>
      </c>
      <c r="R25" s="79"/>
      <c r="S25" s="92">
        <f t="shared" si="2"/>
        <v>0</v>
      </c>
    </row>
    <row r="26" spans="1:19" ht="20" customHeight="1" x14ac:dyDescent="0.4">
      <c r="A26" s="188" t="s">
        <v>102</v>
      </c>
      <c r="B26" s="189"/>
      <c r="C26" s="79"/>
      <c r="D26" s="79"/>
      <c r="E26" s="79"/>
      <c r="F26" s="79"/>
      <c r="G26" s="79"/>
      <c r="H26" s="79"/>
      <c r="I26" s="79"/>
      <c r="J26" s="79"/>
      <c r="K26" s="79"/>
      <c r="L26" s="79"/>
      <c r="M26" s="79"/>
      <c r="N26" s="79"/>
      <c r="O26" s="84">
        <f t="shared" si="1"/>
        <v>0</v>
      </c>
      <c r="P26" s="84">
        <f>封面!F19</f>
        <v>10425</v>
      </c>
      <c r="Q26" s="85"/>
      <c r="R26" s="90"/>
      <c r="S26" s="92">
        <f t="shared" si="2"/>
        <v>-10425</v>
      </c>
    </row>
    <row r="27" spans="1:19" ht="20" customHeight="1" thickBot="1" x14ac:dyDescent="0.45">
      <c r="A27" s="198" t="s">
        <v>87</v>
      </c>
      <c r="B27" s="199"/>
      <c r="C27" s="86"/>
      <c r="D27" s="86"/>
      <c r="E27" s="86"/>
      <c r="F27" s="86"/>
      <c r="G27" s="86"/>
      <c r="H27" s="86"/>
      <c r="I27" s="86"/>
      <c r="J27" s="86"/>
      <c r="K27" s="86"/>
      <c r="L27" s="86"/>
      <c r="M27" s="86"/>
      <c r="N27" s="86"/>
      <c r="O27" s="87">
        <f t="shared" si="1"/>
        <v>0</v>
      </c>
      <c r="P27" s="87">
        <f>封面!F20</f>
        <v>99520</v>
      </c>
      <c r="Q27" s="88"/>
      <c r="R27" s="91"/>
      <c r="S27" s="93">
        <f t="shared" si="2"/>
        <v>-99520</v>
      </c>
    </row>
    <row r="28" spans="1:19" ht="20" customHeight="1" thickTop="1" thickBot="1" x14ac:dyDescent="0.45">
      <c r="A28" s="200" t="s">
        <v>100</v>
      </c>
      <c r="B28" s="201"/>
      <c r="C28" s="89">
        <f>SUM(C19:C27)</f>
        <v>0</v>
      </c>
      <c r="D28" s="89">
        <f t="shared" ref="D28:K28" si="3">SUM(D19:D27)</f>
        <v>0</v>
      </c>
      <c r="E28" s="89">
        <f t="shared" si="3"/>
        <v>0</v>
      </c>
      <c r="F28" s="89">
        <f t="shared" si="3"/>
        <v>0</v>
      </c>
      <c r="G28" s="89">
        <f t="shared" si="3"/>
        <v>0</v>
      </c>
      <c r="H28" s="89">
        <f t="shared" si="3"/>
        <v>0</v>
      </c>
      <c r="I28" s="89">
        <f t="shared" si="3"/>
        <v>0</v>
      </c>
      <c r="J28" s="89">
        <f t="shared" si="3"/>
        <v>0</v>
      </c>
      <c r="K28" s="89">
        <f t="shared" si="3"/>
        <v>0</v>
      </c>
      <c r="L28" s="89">
        <f>SUM(L19:L27)</f>
        <v>0</v>
      </c>
      <c r="M28" s="89">
        <f>SUM(M19:M27)</f>
        <v>0</v>
      </c>
      <c r="N28" s="89">
        <f>SUM(N19:N27)</f>
        <v>0</v>
      </c>
      <c r="O28" s="89">
        <f>SUM(O19:O27)</f>
        <v>0</v>
      </c>
      <c r="P28" s="89">
        <f t="shared" ref="P28" si="4">SUM(P19:P27)</f>
        <v>129945</v>
      </c>
      <c r="Q28" s="89">
        <f t="shared" ref="Q28" si="5">SUM(Q19:Q27)</f>
        <v>24480</v>
      </c>
      <c r="R28" s="89">
        <f t="shared" ref="R28" si="6">SUM(R19:R27)</f>
        <v>580</v>
      </c>
      <c r="S28" s="94">
        <f t="shared" si="2"/>
        <v>-155005</v>
      </c>
    </row>
    <row r="30" spans="1:19" ht="30" customHeight="1" thickBot="1" x14ac:dyDescent="0.45">
      <c r="A30" s="175" t="s">
        <v>175</v>
      </c>
      <c r="B30" s="176"/>
      <c r="C30" s="176"/>
      <c r="D30" s="176"/>
      <c r="E30" s="176"/>
      <c r="F30" s="176"/>
      <c r="G30" s="176"/>
      <c r="H30" s="176"/>
      <c r="I30" s="176"/>
      <c r="J30" s="176"/>
      <c r="K30" s="176"/>
      <c r="L30" s="176"/>
      <c r="M30" s="176"/>
      <c r="N30" s="176"/>
      <c r="O30" s="176"/>
      <c r="P30" s="176"/>
      <c r="Q30" s="176"/>
      <c r="R30" s="176"/>
      <c r="S30" s="176"/>
    </row>
    <row r="31" spans="1:19" ht="100" customHeight="1" thickBot="1" x14ac:dyDescent="0.45">
      <c r="A31" s="177"/>
      <c r="B31" s="178"/>
      <c r="C31" s="178"/>
      <c r="D31" s="178"/>
      <c r="E31" s="178"/>
      <c r="F31" s="178"/>
      <c r="G31" s="178"/>
      <c r="H31" s="178"/>
      <c r="I31" s="178"/>
      <c r="J31" s="178"/>
      <c r="K31" s="178"/>
      <c r="L31" s="178"/>
      <c r="M31" s="178"/>
      <c r="N31" s="178"/>
      <c r="O31" s="178"/>
      <c r="P31" s="178"/>
      <c r="Q31" s="178"/>
      <c r="R31" s="178"/>
      <c r="S31" s="179"/>
    </row>
    <row r="33" spans="1:19" ht="38" customHeight="1" x14ac:dyDescent="0.4">
      <c r="A33" s="19" t="s">
        <v>27</v>
      </c>
      <c r="B33" s="171" t="s">
        <v>138</v>
      </c>
      <c r="C33" s="172"/>
      <c r="D33" s="172"/>
      <c r="E33" s="172"/>
      <c r="F33" s="172"/>
      <c r="G33" s="172"/>
      <c r="H33" s="172"/>
      <c r="I33" s="172"/>
      <c r="J33" s="172"/>
      <c r="K33" s="172"/>
      <c r="L33" s="172"/>
      <c r="M33" s="172"/>
      <c r="N33" s="172"/>
      <c r="O33" s="172"/>
      <c r="P33" s="172"/>
      <c r="Q33" s="172"/>
      <c r="R33" s="172"/>
      <c r="S33" s="172"/>
    </row>
    <row r="34" spans="1:19" ht="38" customHeight="1" x14ac:dyDescent="0.4">
      <c r="A34" s="19" t="s">
        <v>37</v>
      </c>
      <c r="B34" s="171" t="s">
        <v>190</v>
      </c>
      <c r="C34" s="172"/>
      <c r="D34" s="172"/>
      <c r="E34" s="172"/>
      <c r="F34" s="172"/>
      <c r="G34" s="172"/>
      <c r="H34" s="172"/>
      <c r="I34" s="172"/>
      <c r="J34" s="172"/>
      <c r="K34" s="172"/>
      <c r="L34" s="172"/>
      <c r="M34" s="172"/>
      <c r="N34" s="172"/>
      <c r="O34" s="172"/>
      <c r="P34" s="172"/>
      <c r="Q34" s="172"/>
      <c r="R34" s="172"/>
      <c r="S34" s="172"/>
    </row>
    <row r="35" spans="1:19" ht="38" customHeight="1" x14ac:dyDescent="0.4">
      <c r="A35" s="19" t="s">
        <v>38</v>
      </c>
      <c r="B35" s="171" t="s">
        <v>189</v>
      </c>
      <c r="C35" s="172"/>
      <c r="D35" s="172"/>
      <c r="E35" s="172"/>
      <c r="F35" s="172"/>
      <c r="G35" s="172"/>
      <c r="H35" s="172"/>
      <c r="I35" s="172"/>
      <c r="J35" s="172"/>
      <c r="K35" s="172"/>
      <c r="L35" s="172"/>
      <c r="M35" s="172"/>
      <c r="N35" s="172"/>
      <c r="O35" s="172"/>
      <c r="P35" s="172"/>
      <c r="Q35" s="172"/>
      <c r="R35" s="172"/>
      <c r="S35" s="172"/>
    </row>
    <row r="36" spans="1:19" ht="38" customHeight="1" x14ac:dyDescent="0.4">
      <c r="A36" s="19" t="s">
        <v>39</v>
      </c>
      <c r="B36" s="171" t="s">
        <v>181</v>
      </c>
      <c r="C36" s="172"/>
      <c r="D36" s="172"/>
      <c r="E36" s="172"/>
      <c r="F36" s="172"/>
      <c r="G36" s="172"/>
      <c r="H36" s="172"/>
      <c r="I36" s="172"/>
      <c r="J36" s="172"/>
      <c r="K36" s="172"/>
      <c r="L36" s="172"/>
      <c r="M36" s="172"/>
      <c r="N36" s="172"/>
      <c r="O36" s="172"/>
      <c r="P36" s="172"/>
      <c r="Q36" s="172"/>
      <c r="R36" s="172"/>
      <c r="S36" s="172"/>
    </row>
    <row r="37" spans="1:19" ht="22" customHeight="1" x14ac:dyDescent="0.4">
      <c r="A37" s="19" t="s">
        <v>62</v>
      </c>
      <c r="B37" s="170" t="s">
        <v>104</v>
      </c>
      <c r="C37" s="197"/>
      <c r="D37" s="197"/>
      <c r="E37" s="197"/>
      <c r="F37" s="197"/>
      <c r="G37" s="197"/>
      <c r="H37" s="197"/>
      <c r="I37" s="197"/>
      <c r="J37" s="197"/>
      <c r="K37" s="197"/>
      <c r="L37" s="197"/>
      <c r="M37" s="197"/>
      <c r="N37" s="197"/>
      <c r="O37" s="197"/>
      <c r="P37" s="197"/>
      <c r="Q37" s="197"/>
      <c r="R37" s="197"/>
      <c r="S37" s="197"/>
    </row>
    <row r="38" spans="1:19" ht="22" customHeight="1" x14ac:dyDescent="0.4">
      <c r="A38" s="19" t="s">
        <v>63</v>
      </c>
      <c r="B38" s="170" t="s">
        <v>176</v>
      </c>
      <c r="C38" s="197"/>
      <c r="D38" s="197"/>
      <c r="E38" s="197"/>
      <c r="F38" s="197"/>
      <c r="G38" s="197"/>
      <c r="H38" s="197"/>
      <c r="I38" s="197"/>
      <c r="J38" s="197"/>
      <c r="K38" s="197"/>
      <c r="L38" s="197"/>
      <c r="M38" s="197"/>
      <c r="N38" s="197"/>
      <c r="O38" s="197"/>
      <c r="P38" s="197"/>
      <c r="Q38" s="197"/>
      <c r="R38" s="197"/>
      <c r="S38" s="197"/>
    </row>
    <row r="39" spans="1:19" ht="22" customHeight="1" x14ac:dyDescent="0.4">
      <c r="A39" s="19" t="s">
        <v>64</v>
      </c>
      <c r="B39" s="170" t="s">
        <v>105</v>
      </c>
      <c r="C39" s="170"/>
      <c r="D39" s="170"/>
      <c r="E39" s="170"/>
      <c r="F39" s="170"/>
      <c r="G39" s="170"/>
      <c r="H39" s="170"/>
      <c r="I39" s="170"/>
      <c r="J39" s="170"/>
      <c r="K39" s="170"/>
      <c r="L39" s="170"/>
      <c r="M39" s="170"/>
      <c r="N39" s="170"/>
      <c r="O39" s="170"/>
      <c r="P39" s="170"/>
      <c r="Q39" s="170"/>
      <c r="R39" s="170"/>
      <c r="S39" s="170"/>
    </row>
  </sheetData>
  <mergeCells count="40">
    <mergeCell ref="F17:F18"/>
    <mergeCell ref="G17:G18"/>
    <mergeCell ref="B38:S38"/>
    <mergeCell ref="A27:B27"/>
    <mergeCell ref="A28:B28"/>
    <mergeCell ref="B36:S36"/>
    <mergeCell ref="A20:A25"/>
    <mergeCell ref="B37:S37"/>
    <mergeCell ref="A19:B19"/>
    <mergeCell ref="A26:B26"/>
    <mergeCell ref="C16:N16"/>
    <mergeCell ref="C3:N3"/>
    <mergeCell ref="A5:B5"/>
    <mergeCell ref="A3:B4"/>
    <mergeCell ref="A12:B12"/>
    <mergeCell ref="A13:B13"/>
    <mergeCell ref="A16:B18"/>
    <mergeCell ref="L17:L18"/>
    <mergeCell ref="M17:M18"/>
    <mergeCell ref="N17:N18"/>
    <mergeCell ref="C17:C18"/>
    <mergeCell ref="D17:D18"/>
    <mergeCell ref="E17:E18"/>
    <mergeCell ref="A6:A11"/>
    <mergeCell ref="B39:S39"/>
    <mergeCell ref="B33:S33"/>
    <mergeCell ref="B34:S34"/>
    <mergeCell ref="B35:S35"/>
    <mergeCell ref="O3:O4"/>
    <mergeCell ref="A30:S30"/>
    <mergeCell ref="A31:S31"/>
    <mergeCell ref="P16:S16"/>
    <mergeCell ref="Q17:R17"/>
    <mergeCell ref="P17:P18"/>
    <mergeCell ref="S17:S18"/>
    <mergeCell ref="O16:O18"/>
    <mergeCell ref="I17:I18"/>
    <mergeCell ref="J17:J18"/>
    <mergeCell ref="K17:K18"/>
    <mergeCell ref="H17:H18"/>
  </mergeCells>
  <phoneticPr fontId="2" type="noConversion"/>
  <printOptions horizontalCentered="1"/>
  <pageMargins left="0.39370078740157483" right="0.39370078740157483" top="0.98425196850393704" bottom="0.78740157480314965" header="0.47244094488188981" footer="0.39370078740157483"/>
  <pageSetup paperSize="9" scale="95" orientation="landscape" errors="blank" horizontalDpi="300" verticalDpi="300" r:id="rId1"/>
  <headerFooter alignWithMargins="0">
    <oddHeader>&amp;L&amp;"微軟正黑體,粗體"&amp;16附件一&amp;C&amp;"微軟正黑體,粗體"&amp;16 &amp;U115年度&amp;U　綜合執行成果及結餘款說明</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工作表4">
    <tabColor rgb="FF92D050"/>
  </sheetPr>
  <dimension ref="A1:U21"/>
  <sheetViews>
    <sheetView zoomScaleNormal="100" workbookViewId="0">
      <pane ySplit="3" topLeftCell="A4" activePane="bottomLeft" state="frozen"/>
      <selection pane="bottomLeft" sqref="A1:A3"/>
    </sheetView>
  </sheetViews>
  <sheetFormatPr defaultColWidth="9" defaultRowHeight="14.5" x14ac:dyDescent="0.4"/>
  <cols>
    <col min="1" max="1" width="6.1796875" style="14" customWidth="1"/>
    <col min="2" max="2" width="7.6328125" style="14" customWidth="1"/>
    <col min="3" max="3" width="9.6328125" style="14" customWidth="1"/>
    <col min="4" max="5" width="5.453125" style="14" bestFit="1" customWidth="1"/>
    <col min="6" max="7" width="6.6328125" style="22" customWidth="1"/>
    <col min="8" max="9" width="7.81640625" style="15" customWidth="1"/>
    <col min="10" max="10" width="7.6328125" style="14" customWidth="1"/>
    <col min="11" max="11" width="8.1796875" style="14" customWidth="1"/>
    <col min="12" max="12" width="8.6328125" style="15" customWidth="1"/>
    <col min="13" max="13" width="5.1796875" style="15" customWidth="1"/>
    <col min="14" max="16" width="8.81640625" style="15" customWidth="1"/>
    <col min="17" max="17" width="7.6328125" style="14" customWidth="1"/>
    <col min="18" max="18" width="8.1796875" style="14" customWidth="1"/>
    <col min="19" max="20" width="7.81640625" style="14" customWidth="1"/>
    <col min="21" max="21" width="5" style="14" customWidth="1"/>
    <col min="22" max="16384" width="9" style="14"/>
  </cols>
  <sheetData>
    <row r="1" spans="1:21" s="16" customFormat="1" ht="14.5" customHeight="1" x14ac:dyDescent="0.4">
      <c r="A1" s="240" t="s">
        <v>68</v>
      </c>
      <c r="B1" s="222" t="s">
        <v>81</v>
      </c>
      <c r="C1" s="224" t="s">
        <v>139</v>
      </c>
      <c r="D1" s="224" t="s">
        <v>140</v>
      </c>
      <c r="E1" s="224" t="s">
        <v>143</v>
      </c>
      <c r="F1" s="236" t="s">
        <v>47</v>
      </c>
      <c r="G1" s="237"/>
      <c r="H1" s="236" t="s">
        <v>32</v>
      </c>
      <c r="I1" s="237"/>
      <c r="J1" s="212" t="s">
        <v>69</v>
      </c>
      <c r="K1" s="212" t="s">
        <v>54</v>
      </c>
      <c r="L1" s="218" t="s">
        <v>33</v>
      </c>
      <c r="M1" s="212" t="s">
        <v>34</v>
      </c>
      <c r="N1" s="202" t="s">
        <v>35</v>
      </c>
      <c r="O1" s="218" t="s">
        <v>25</v>
      </c>
      <c r="P1" s="212" t="s">
        <v>70</v>
      </c>
      <c r="Q1" s="212" t="s">
        <v>53</v>
      </c>
      <c r="R1" s="180" t="s">
        <v>71</v>
      </c>
      <c r="S1" s="134"/>
      <c r="T1" s="134"/>
      <c r="U1" s="215" t="s">
        <v>16</v>
      </c>
    </row>
    <row r="2" spans="1:21" s="16" customFormat="1" ht="14.5" customHeight="1" x14ac:dyDescent="0.4">
      <c r="A2" s="241"/>
      <c r="B2" s="223"/>
      <c r="C2" s="225"/>
      <c r="D2" s="225"/>
      <c r="E2" s="225"/>
      <c r="F2" s="238"/>
      <c r="G2" s="239"/>
      <c r="H2" s="238"/>
      <c r="I2" s="239"/>
      <c r="J2" s="213"/>
      <c r="K2" s="213"/>
      <c r="L2" s="219"/>
      <c r="M2" s="213"/>
      <c r="N2" s="203"/>
      <c r="O2" s="219"/>
      <c r="P2" s="213"/>
      <c r="Q2" s="213"/>
      <c r="R2" s="184" t="s">
        <v>117</v>
      </c>
      <c r="S2" s="226" t="s">
        <v>52</v>
      </c>
      <c r="T2" s="227"/>
      <c r="U2" s="216"/>
    </row>
    <row r="3" spans="1:21" ht="17.149999999999999" customHeight="1" x14ac:dyDescent="0.4">
      <c r="A3" s="242"/>
      <c r="B3" s="220"/>
      <c r="C3" s="204"/>
      <c r="D3" s="204"/>
      <c r="E3" s="204"/>
      <c r="F3" s="31" t="s">
        <v>50</v>
      </c>
      <c r="G3" s="31" t="s">
        <v>51</v>
      </c>
      <c r="H3" s="17" t="s">
        <v>23</v>
      </c>
      <c r="I3" s="17" t="s">
        <v>24</v>
      </c>
      <c r="J3" s="214"/>
      <c r="K3" s="214"/>
      <c r="L3" s="204"/>
      <c r="M3" s="214"/>
      <c r="N3" s="204"/>
      <c r="O3" s="220"/>
      <c r="P3" s="221"/>
      <c r="Q3" s="214"/>
      <c r="R3" s="235"/>
      <c r="S3" s="32" t="s">
        <v>55</v>
      </c>
      <c r="T3" s="32" t="s">
        <v>56</v>
      </c>
      <c r="U3" s="217"/>
    </row>
    <row r="4" spans="1:21" s="21" customFormat="1" ht="42" x14ac:dyDescent="0.4">
      <c r="A4" s="33" t="s">
        <v>57</v>
      </c>
      <c r="B4" s="34" t="s">
        <v>58</v>
      </c>
      <c r="C4" s="95" t="s">
        <v>141</v>
      </c>
      <c r="D4" s="95" t="s">
        <v>121</v>
      </c>
      <c r="E4" s="35">
        <v>475</v>
      </c>
      <c r="F4" s="35">
        <v>111</v>
      </c>
      <c r="G4" s="35">
        <v>115</v>
      </c>
      <c r="H4" s="36">
        <v>41910</v>
      </c>
      <c r="I4" s="36">
        <v>44970</v>
      </c>
      <c r="J4" s="96">
        <f>I4-H4</f>
        <v>3060</v>
      </c>
      <c r="K4" s="97">
        <f>IFERROR(J4/H4,"--")</f>
        <v>7.3013600572655685E-2</v>
      </c>
      <c r="L4" s="37" t="s">
        <v>59</v>
      </c>
      <c r="M4" s="37">
        <v>3</v>
      </c>
      <c r="N4" s="98">
        <f>J4*M4</f>
        <v>9180</v>
      </c>
      <c r="O4" s="38" t="s">
        <v>158</v>
      </c>
      <c r="P4" s="38" t="s">
        <v>158</v>
      </c>
      <c r="Q4" s="34" t="s">
        <v>166</v>
      </c>
      <c r="R4" s="39">
        <v>0</v>
      </c>
      <c r="S4" s="39">
        <v>9180</v>
      </c>
      <c r="T4" s="39">
        <v>0</v>
      </c>
      <c r="U4" s="40"/>
    </row>
    <row r="5" spans="1:21" s="21" customFormat="1" ht="98" x14ac:dyDescent="0.4">
      <c r="A5" s="229" t="s">
        <v>60</v>
      </c>
      <c r="B5" s="231" t="s">
        <v>61</v>
      </c>
      <c r="C5" s="233" t="s">
        <v>142</v>
      </c>
      <c r="D5" s="233" t="s">
        <v>163</v>
      </c>
      <c r="E5" s="35">
        <v>230</v>
      </c>
      <c r="F5" s="35">
        <v>110</v>
      </c>
      <c r="G5" s="35">
        <v>115</v>
      </c>
      <c r="H5" s="36">
        <v>25180</v>
      </c>
      <c r="I5" s="36">
        <v>28120</v>
      </c>
      <c r="J5" s="96">
        <f>I5-H5</f>
        <v>2940</v>
      </c>
      <c r="K5" s="97">
        <f t="shared" ref="K5:K11" si="0">IFERROR(J5/H5,"--")</f>
        <v>0.11675933280381255</v>
      </c>
      <c r="L5" s="37" t="s">
        <v>74</v>
      </c>
      <c r="M5" s="37">
        <v>7</v>
      </c>
      <c r="N5" s="98">
        <f>J5*M5</f>
        <v>20580</v>
      </c>
      <c r="O5" s="38" t="s">
        <v>165</v>
      </c>
      <c r="P5" s="38" t="s">
        <v>165</v>
      </c>
      <c r="Q5" s="34" t="s">
        <v>168</v>
      </c>
      <c r="R5" s="39">
        <v>10000</v>
      </c>
      <c r="S5" s="39">
        <v>10000</v>
      </c>
      <c r="T5" s="39">
        <v>580</v>
      </c>
      <c r="U5" s="228" t="s">
        <v>177</v>
      </c>
    </row>
    <row r="6" spans="1:21" s="21" customFormat="1" ht="70" x14ac:dyDescent="0.4">
      <c r="A6" s="230"/>
      <c r="B6" s="232"/>
      <c r="C6" s="234"/>
      <c r="D6" s="234"/>
      <c r="E6" s="35">
        <v>245</v>
      </c>
      <c r="F6" s="35">
        <v>110</v>
      </c>
      <c r="G6" s="35">
        <v>115</v>
      </c>
      <c r="H6" s="36">
        <v>26210</v>
      </c>
      <c r="I6" s="36">
        <v>29270</v>
      </c>
      <c r="J6" s="96">
        <f t="shared" ref="J6:J11" si="1">I6-H6</f>
        <v>3060</v>
      </c>
      <c r="K6" s="97">
        <f t="shared" si="0"/>
        <v>0.11674933231590996</v>
      </c>
      <c r="L6" s="37" t="s">
        <v>164</v>
      </c>
      <c r="M6" s="37">
        <v>5</v>
      </c>
      <c r="N6" s="98">
        <f t="shared" ref="N6:N11" si="2">J6*M6</f>
        <v>15300</v>
      </c>
      <c r="O6" s="38" t="s">
        <v>167</v>
      </c>
      <c r="P6" s="38" t="s">
        <v>167</v>
      </c>
      <c r="Q6" s="34" t="s">
        <v>169</v>
      </c>
      <c r="R6" s="39">
        <v>10000</v>
      </c>
      <c r="S6" s="39">
        <v>5300</v>
      </c>
      <c r="T6" s="48">
        <v>0</v>
      </c>
      <c r="U6" s="147"/>
    </row>
    <row r="7" spans="1:21" s="21" customFormat="1" ht="17.149999999999999" customHeight="1" x14ac:dyDescent="0.4">
      <c r="A7" s="41"/>
      <c r="B7" s="42"/>
      <c r="C7" s="43"/>
      <c r="D7" s="43"/>
      <c r="E7" s="43"/>
      <c r="F7" s="44"/>
      <c r="G7" s="44"/>
      <c r="H7" s="45"/>
      <c r="I7" s="45"/>
      <c r="J7" s="96">
        <f t="shared" si="1"/>
        <v>0</v>
      </c>
      <c r="K7" s="97" t="str">
        <f t="shared" si="0"/>
        <v>--</v>
      </c>
      <c r="L7" s="46"/>
      <c r="M7" s="46"/>
      <c r="N7" s="98">
        <f t="shared" si="2"/>
        <v>0</v>
      </c>
      <c r="O7" s="47"/>
      <c r="P7" s="47"/>
      <c r="Q7" s="43"/>
      <c r="R7" s="48"/>
      <c r="S7" s="48"/>
      <c r="T7" s="48"/>
      <c r="U7" s="49"/>
    </row>
    <row r="8" spans="1:21" s="21" customFormat="1" ht="17.149999999999999" customHeight="1" x14ac:dyDescent="0.4">
      <c r="A8" s="41"/>
      <c r="B8" s="42"/>
      <c r="C8" s="43"/>
      <c r="D8" s="43"/>
      <c r="E8" s="43"/>
      <c r="F8" s="44"/>
      <c r="G8" s="44"/>
      <c r="H8" s="45"/>
      <c r="I8" s="45"/>
      <c r="J8" s="96">
        <f t="shared" si="1"/>
        <v>0</v>
      </c>
      <c r="K8" s="97" t="str">
        <f t="shared" si="0"/>
        <v>--</v>
      </c>
      <c r="L8" s="46"/>
      <c r="M8" s="46"/>
      <c r="N8" s="98">
        <f t="shared" si="2"/>
        <v>0</v>
      </c>
      <c r="O8" s="47"/>
      <c r="P8" s="47"/>
      <c r="Q8" s="43"/>
      <c r="R8" s="48"/>
      <c r="S8" s="48"/>
      <c r="T8" s="48"/>
      <c r="U8" s="49"/>
    </row>
    <row r="9" spans="1:21" s="21" customFormat="1" ht="17.149999999999999" customHeight="1" x14ac:dyDescent="0.4">
      <c r="A9" s="41"/>
      <c r="B9" s="42"/>
      <c r="C9" s="43"/>
      <c r="D9" s="43"/>
      <c r="E9" s="43"/>
      <c r="F9" s="44"/>
      <c r="G9" s="44"/>
      <c r="H9" s="45"/>
      <c r="I9" s="45"/>
      <c r="J9" s="96">
        <f t="shared" si="1"/>
        <v>0</v>
      </c>
      <c r="K9" s="97" t="str">
        <f t="shared" si="0"/>
        <v>--</v>
      </c>
      <c r="L9" s="46"/>
      <c r="M9" s="46"/>
      <c r="N9" s="98">
        <f t="shared" si="2"/>
        <v>0</v>
      </c>
      <c r="O9" s="47"/>
      <c r="P9" s="47"/>
      <c r="Q9" s="43"/>
      <c r="R9" s="48"/>
      <c r="S9" s="48"/>
      <c r="T9" s="48"/>
      <c r="U9" s="49"/>
    </row>
    <row r="10" spans="1:21" s="21" customFormat="1" ht="17.149999999999999" customHeight="1" x14ac:dyDescent="0.4">
      <c r="A10" s="41"/>
      <c r="B10" s="42"/>
      <c r="C10" s="43"/>
      <c r="D10" s="43"/>
      <c r="E10" s="43"/>
      <c r="F10" s="44"/>
      <c r="G10" s="44"/>
      <c r="H10" s="45"/>
      <c r="I10" s="45"/>
      <c r="J10" s="96">
        <f t="shared" si="1"/>
        <v>0</v>
      </c>
      <c r="K10" s="97" t="str">
        <f t="shared" si="0"/>
        <v>--</v>
      </c>
      <c r="L10" s="46"/>
      <c r="M10" s="46"/>
      <c r="N10" s="98">
        <f t="shared" si="2"/>
        <v>0</v>
      </c>
      <c r="O10" s="47"/>
      <c r="P10" s="47"/>
      <c r="Q10" s="43"/>
      <c r="R10" s="48"/>
      <c r="S10" s="48"/>
      <c r="T10" s="48"/>
      <c r="U10" s="49"/>
    </row>
    <row r="11" spans="1:21" s="21" customFormat="1" ht="17.149999999999999" customHeight="1" thickBot="1" x14ac:dyDescent="0.45">
      <c r="A11" s="50"/>
      <c r="B11" s="51"/>
      <c r="C11" s="52"/>
      <c r="D11" s="52"/>
      <c r="E11" s="52"/>
      <c r="F11" s="53"/>
      <c r="G11" s="53"/>
      <c r="H11" s="54"/>
      <c r="I11" s="54"/>
      <c r="J11" s="96">
        <f t="shared" si="1"/>
        <v>0</v>
      </c>
      <c r="K11" s="97" t="str">
        <f t="shared" si="0"/>
        <v>--</v>
      </c>
      <c r="L11" s="55"/>
      <c r="M11" s="55"/>
      <c r="N11" s="98">
        <f t="shared" si="2"/>
        <v>0</v>
      </c>
      <c r="O11" s="56"/>
      <c r="P11" s="56"/>
      <c r="Q11" s="52"/>
      <c r="R11" s="57"/>
      <c r="S11" s="57"/>
      <c r="T11" s="57"/>
      <c r="U11" s="58"/>
    </row>
    <row r="12" spans="1:21" ht="17.149999999999999" customHeight="1" thickBot="1" x14ac:dyDescent="0.45">
      <c r="A12" s="205" t="s">
        <v>66</v>
      </c>
      <c r="B12" s="206"/>
      <c r="C12" s="206"/>
      <c r="D12" s="206"/>
      <c r="E12" s="206"/>
      <c r="F12" s="206"/>
      <c r="G12" s="206"/>
      <c r="H12" s="206"/>
      <c r="I12" s="206"/>
      <c r="J12" s="206"/>
      <c r="K12" s="206"/>
      <c r="L12" s="206"/>
      <c r="M12" s="207"/>
      <c r="N12" s="59">
        <f>SUM(N4:N11)</f>
        <v>45060</v>
      </c>
      <c r="O12" s="209"/>
      <c r="P12" s="210"/>
      <c r="Q12" s="210"/>
      <c r="R12" s="59">
        <f>SUM(R4:R11)</f>
        <v>20000</v>
      </c>
      <c r="S12" s="59">
        <f>SUM(S4:S11)</f>
        <v>24480</v>
      </c>
      <c r="T12" s="59">
        <f>SUM(T4:T11)</f>
        <v>580</v>
      </c>
      <c r="U12" s="61"/>
    </row>
    <row r="13" spans="1:21" ht="17.149999999999999" customHeight="1" x14ac:dyDescent="0.4">
      <c r="F13" s="16"/>
      <c r="G13" s="16"/>
      <c r="H13" s="14"/>
      <c r="I13" s="14"/>
      <c r="L13" s="18"/>
      <c r="M13" s="18"/>
      <c r="N13" s="18"/>
    </row>
    <row r="14" spans="1:21" s="20" customFormat="1" ht="22" customHeight="1" x14ac:dyDescent="0.4">
      <c r="A14" s="19" t="s">
        <v>27</v>
      </c>
      <c r="B14" s="211" t="s">
        <v>65</v>
      </c>
      <c r="C14" s="211"/>
      <c r="D14" s="211"/>
      <c r="E14" s="211"/>
      <c r="F14" s="211"/>
      <c r="G14" s="211"/>
      <c r="H14" s="211"/>
      <c r="I14" s="211"/>
      <c r="J14" s="211"/>
      <c r="K14" s="211"/>
      <c r="L14" s="211"/>
      <c r="M14" s="211"/>
      <c r="N14" s="211"/>
      <c r="O14" s="211"/>
      <c r="P14" s="211"/>
      <c r="Q14" s="211"/>
      <c r="R14" s="211"/>
      <c r="S14" s="211"/>
      <c r="T14" s="211"/>
      <c r="U14" s="211"/>
    </row>
    <row r="15" spans="1:21" s="20" customFormat="1" ht="38" customHeight="1" x14ac:dyDescent="0.4">
      <c r="A15" s="19" t="s">
        <v>37</v>
      </c>
      <c r="B15" s="208" t="s">
        <v>184</v>
      </c>
      <c r="C15" s="208"/>
      <c r="D15" s="208"/>
      <c r="E15" s="208"/>
      <c r="F15" s="208"/>
      <c r="G15" s="208"/>
      <c r="H15" s="208"/>
      <c r="I15" s="208"/>
      <c r="J15" s="208"/>
      <c r="K15" s="208"/>
      <c r="L15" s="208"/>
      <c r="M15" s="208"/>
      <c r="N15" s="208"/>
      <c r="O15" s="208"/>
      <c r="P15" s="208"/>
      <c r="Q15" s="208"/>
      <c r="R15" s="208"/>
      <c r="S15" s="208"/>
      <c r="T15" s="208"/>
      <c r="U15" s="208"/>
    </row>
    <row r="16" spans="1:21" s="20" customFormat="1" ht="54" customHeight="1" x14ac:dyDescent="0.4">
      <c r="A16" s="19" t="s">
        <v>38</v>
      </c>
      <c r="B16" s="208" t="s">
        <v>144</v>
      </c>
      <c r="C16" s="208"/>
      <c r="D16" s="208"/>
      <c r="E16" s="208"/>
      <c r="F16" s="208"/>
      <c r="G16" s="208"/>
      <c r="H16" s="208"/>
      <c r="I16" s="208"/>
      <c r="J16" s="208"/>
      <c r="K16" s="208"/>
      <c r="L16" s="208"/>
      <c r="M16" s="208"/>
      <c r="N16" s="208"/>
      <c r="O16" s="208"/>
      <c r="P16" s="208"/>
      <c r="Q16" s="208"/>
      <c r="R16" s="208"/>
      <c r="S16" s="208"/>
      <c r="T16" s="208"/>
      <c r="U16" s="208"/>
    </row>
    <row r="17" spans="1:21" s="20" customFormat="1" ht="38" customHeight="1" x14ac:dyDescent="0.4">
      <c r="A17" s="19" t="s">
        <v>39</v>
      </c>
      <c r="B17" s="208" t="s">
        <v>28</v>
      </c>
      <c r="C17" s="208"/>
      <c r="D17" s="208"/>
      <c r="E17" s="208"/>
      <c r="F17" s="208"/>
      <c r="G17" s="208"/>
      <c r="H17" s="208"/>
      <c r="I17" s="208"/>
      <c r="J17" s="208"/>
      <c r="K17" s="208"/>
      <c r="L17" s="208"/>
      <c r="M17" s="208"/>
      <c r="N17" s="208"/>
      <c r="O17" s="208"/>
      <c r="P17" s="208"/>
      <c r="Q17" s="208"/>
      <c r="R17" s="208"/>
      <c r="S17" s="208"/>
      <c r="T17" s="208"/>
      <c r="U17" s="208"/>
    </row>
    <row r="18" spans="1:21" s="20" customFormat="1" ht="38" customHeight="1" x14ac:dyDescent="0.4">
      <c r="A18" s="19" t="s">
        <v>62</v>
      </c>
      <c r="B18" s="208" t="s">
        <v>120</v>
      </c>
      <c r="C18" s="208"/>
      <c r="D18" s="208"/>
      <c r="E18" s="208"/>
      <c r="F18" s="208"/>
      <c r="G18" s="208"/>
      <c r="H18" s="208"/>
      <c r="I18" s="208"/>
      <c r="J18" s="208"/>
      <c r="K18" s="208"/>
      <c r="L18" s="208"/>
      <c r="M18" s="208"/>
      <c r="N18" s="208"/>
      <c r="O18" s="208"/>
      <c r="P18" s="208"/>
      <c r="Q18" s="208"/>
      <c r="R18" s="208"/>
      <c r="S18" s="208"/>
      <c r="T18" s="208"/>
      <c r="U18" s="208"/>
    </row>
    <row r="19" spans="1:21" s="20" customFormat="1" ht="72" customHeight="1" x14ac:dyDescent="0.4">
      <c r="A19" s="19" t="s">
        <v>63</v>
      </c>
      <c r="B19" s="208" t="s">
        <v>187</v>
      </c>
      <c r="C19" s="208"/>
      <c r="D19" s="208"/>
      <c r="E19" s="208"/>
      <c r="F19" s="208"/>
      <c r="G19" s="208"/>
      <c r="H19" s="208"/>
      <c r="I19" s="208"/>
      <c r="J19" s="208"/>
      <c r="K19" s="208"/>
      <c r="L19" s="208"/>
      <c r="M19" s="208"/>
      <c r="N19" s="208"/>
      <c r="O19" s="208"/>
      <c r="P19" s="208"/>
      <c r="Q19" s="208"/>
      <c r="R19" s="208"/>
      <c r="S19" s="208"/>
      <c r="T19" s="208"/>
      <c r="U19" s="208"/>
    </row>
    <row r="20" spans="1:21" s="20" customFormat="1" ht="22" customHeight="1" x14ac:dyDescent="0.4">
      <c r="A20" s="19" t="s">
        <v>64</v>
      </c>
      <c r="B20" s="211" t="s">
        <v>176</v>
      </c>
      <c r="C20" s="211"/>
      <c r="D20" s="211"/>
      <c r="E20" s="211"/>
      <c r="F20" s="211"/>
      <c r="G20" s="211"/>
      <c r="H20" s="211"/>
      <c r="I20" s="211"/>
      <c r="J20" s="211"/>
      <c r="K20" s="211"/>
      <c r="L20" s="211"/>
      <c r="M20" s="211"/>
      <c r="N20" s="211"/>
      <c r="O20" s="211"/>
      <c r="P20" s="211"/>
      <c r="Q20" s="211"/>
      <c r="R20" s="211"/>
      <c r="S20" s="211"/>
      <c r="T20" s="211"/>
      <c r="U20" s="211"/>
    </row>
    <row r="21" spans="1:21" s="20" customFormat="1" ht="22" customHeight="1" x14ac:dyDescent="0.4">
      <c r="A21" s="19" t="s">
        <v>179</v>
      </c>
      <c r="B21" s="211" t="s">
        <v>29</v>
      </c>
      <c r="C21" s="211"/>
      <c r="D21" s="211"/>
      <c r="E21" s="211"/>
      <c r="F21" s="211"/>
      <c r="G21" s="211"/>
      <c r="H21" s="211"/>
      <c r="I21" s="211"/>
      <c r="J21" s="211"/>
      <c r="K21" s="211"/>
      <c r="L21" s="211"/>
      <c r="M21" s="211"/>
      <c r="N21" s="211"/>
      <c r="O21" s="211"/>
      <c r="P21" s="211"/>
      <c r="Q21" s="211"/>
      <c r="R21" s="211"/>
      <c r="S21" s="211"/>
      <c r="T21" s="211"/>
      <c r="U21" s="211"/>
    </row>
  </sheetData>
  <mergeCells count="34">
    <mergeCell ref="B19:U19"/>
    <mergeCell ref="B18:U18"/>
    <mergeCell ref="B14:U14"/>
    <mergeCell ref="B21:U21"/>
    <mergeCell ref="Q1:Q3"/>
    <mergeCell ref="U1:U3"/>
    <mergeCell ref="O1:O3"/>
    <mergeCell ref="P1:P3"/>
    <mergeCell ref="B1:B3"/>
    <mergeCell ref="C1:C3"/>
    <mergeCell ref="J1:J3"/>
    <mergeCell ref="L1:L3"/>
    <mergeCell ref="B16:U16"/>
    <mergeCell ref="M1:M3"/>
    <mergeCell ref="K1:K3"/>
    <mergeCell ref="S2:T2"/>
    <mergeCell ref="B20:U20"/>
    <mergeCell ref="U5:U6"/>
    <mergeCell ref="D1:D3"/>
    <mergeCell ref="N1:N3"/>
    <mergeCell ref="A12:M12"/>
    <mergeCell ref="B17:U17"/>
    <mergeCell ref="B15:U15"/>
    <mergeCell ref="O12:Q12"/>
    <mergeCell ref="E1:E3"/>
    <mergeCell ref="A5:A6"/>
    <mergeCell ref="B5:B6"/>
    <mergeCell ref="C5:C6"/>
    <mergeCell ref="D5:D6"/>
    <mergeCell ref="R1:T1"/>
    <mergeCell ref="R2:R3"/>
    <mergeCell ref="F1:G2"/>
    <mergeCell ref="H1:I2"/>
    <mergeCell ref="A1:A3"/>
  </mergeCells>
  <phoneticPr fontId="2" type="noConversion"/>
  <printOptions horizontalCentered="1"/>
  <pageMargins left="0.39370078740157483" right="0.39370078740157483" top="0.98425196850393704" bottom="0.78740157480314965" header="0.47244094488188981" footer="0.39370078740157483"/>
  <pageSetup paperSize="9" scale="86" orientation="landscape" errors="blank" horizontalDpi="300" verticalDpi="300" r:id="rId1"/>
  <headerFooter alignWithMargins="0">
    <oddHeader>&amp;L&amp;"微軟正黑體,粗體"&amp;16附件二&amp;C&amp;"微軟正黑體,粗體"&amp;16 &amp;U115年度&amp;U　教師本俸差額執行表</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F7ACC-D117-4A4E-98EC-83E9B4587393}">
  <sheetPr>
    <tabColor rgb="FF92D050"/>
  </sheetPr>
  <dimension ref="A1:T21"/>
  <sheetViews>
    <sheetView zoomScaleNormal="100" workbookViewId="0">
      <pane ySplit="3" topLeftCell="A4" activePane="bottomLeft" state="frozen"/>
      <selection pane="bottomLeft" sqref="A1:A3"/>
    </sheetView>
  </sheetViews>
  <sheetFormatPr defaultColWidth="9" defaultRowHeight="14.5" x14ac:dyDescent="0.4"/>
  <cols>
    <col min="1" max="1" width="6.1796875" style="14" customWidth="1"/>
    <col min="2" max="2" width="7.6328125" style="14" customWidth="1"/>
    <col min="3" max="3" width="9.6328125" style="14" customWidth="1"/>
    <col min="4" max="4" width="5.453125" style="14" bestFit="1" customWidth="1"/>
    <col min="5" max="6" width="6.6328125" style="22" customWidth="1"/>
    <col min="7" max="8" width="7.81640625" style="15" customWidth="1"/>
    <col min="9" max="9" width="7.6328125" style="14" customWidth="1"/>
    <col min="10" max="10" width="8.1796875" style="14" customWidth="1"/>
    <col min="11" max="11" width="8.6328125" style="15" customWidth="1"/>
    <col min="12" max="12" width="5.1796875" style="15" customWidth="1"/>
    <col min="13" max="15" width="8.81640625" style="15" customWidth="1"/>
    <col min="16" max="16" width="7.6328125" style="14" customWidth="1"/>
    <col min="17" max="17" width="8.1796875" style="14" customWidth="1"/>
    <col min="18" max="19" width="7.81640625" style="14" customWidth="1"/>
    <col min="20" max="20" width="5" style="14" customWidth="1"/>
    <col min="21" max="16384" width="9" style="14"/>
  </cols>
  <sheetData>
    <row r="1" spans="1:20" s="16" customFormat="1" ht="14.5" customHeight="1" x14ac:dyDescent="0.4">
      <c r="A1" s="240" t="s">
        <v>68</v>
      </c>
      <c r="B1" s="222" t="s">
        <v>81</v>
      </c>
      <c r="C1" s="224" t="s">
        <v>139</v>
      </c>
      <c r="D1" s="224" t="s">
        <v>140</v>
      </c>
      <c r="E1" s="236" t="s">
        <v>47</v>
      </c>
      <c r="F1" s="237"/>
      <c r="G1" s="236" t="s">
        <v>30</v>
      </c>
      <c r="H1" s="237"/>
      <c r="I1" s="212" t="s">
        <v>69</v>
      </c>
      <c r="J1" s="212" t="s">
        <v>54</v>
      </c>
      <c r="K1" s="218" t="s">
        <v>33</v>
      </c>
      <c r="L1" s="212" t="s">
        <v>34</v>
      </c>
      <c r="M1" s="202" t="s">
        <v>35</v>
      </c>
      <c r="N1" s="218" t="s">
        <v>25</v>
      </c>
      <c r="O1" s="212" t="s">
        <v>70</v>
      </c>
      <c r="P1" s="212" t="s">
        <v>67</v>
      </c>
      <c r="Q1" s="180" t="s">
        <v>71</v>
      </c>
      <c r="R1" s="134"/>
      <c r="S1" s="134"/>
      <c r="T1" s="215" t="s">
        <v>16</v>
      </c>
    </row>
    <row r="2" spans="1:20" s="16" customFormat="1" ht="14.5" customHeight="1" x14ac:dyDescent="0.4">
      <c r="A2" s="241"/>
      <c r="B2" s="223"/>
      <c r="C2" s="225"/>
      <c r="D2" s="225"/>
      <c r="E2" s="238"/>
      <c r="F2" s="239"/>
      <c r="G2" s="238"/>
      <c r="H2" s="239"/>
      <c r="I2" s="213"/>
      <c r="J2" s="213"/>
      <c r="K2" s="219"/>
      <c r="L2" s="213"/>
      <c r="M2" s="203"/>
      <c r="N2" s="219"/>
      <c r="O2" s="213"/>
      <c r="P2" s="213"/>
      <c r="Q2" s="184" t="s">
        <v>117</v>
      </c>
      <c r="R2" s="226" t="s">
        <v>52</v>
      </c>
      <c r="S2" s="227"/>
      <c r="T2" s="216"/>
    </row>
    <row r="3" spans="1:20" ht="17.149999999999999" customHeight="1" x14ac:dyDescent="0.4">
      <c r="A3" s="242"/>
      <c r="B3" s="220"/>
      <c r="C3" s="204"/>
      <c r="D3" s="204"/>
      <c r="E3" s="60" t="s">
        <v>23</v>
      </c>
      <c r="F3" s="60" t="s">
        <v>24</v>
      </c>
      <c r="G3" s="60" t="s">
        <v>23</v>
      </c>
      <c r="H3" s="60" t="s">
        <v>24</v>
      </c>
      <c r="I3" s="214"/>
      <c r="J3" s="214"/>
      <c r="K3" s="204"/>
      <c r="L3" s="214"/>
      <c r="M3" s="204"/>
      <c r="N3" s="220"/>
      <c r="O3" s="221"/>
      <c r="P3" s="214"/>
      <c r="Q3" s="235"/>
      <c r="R3" s="32" t="s">
        <v>55</v>
      </c>
      <c r="S3" s="32" t="s">
        <v>56</v>
      </c>
      <c r="T3" s="217"/>
    </row>
    <row r="4" spans="1:20" s="21" customFormat="1" ht="42" x14ac:dyDescent="0.4">
      <c r="A4" s="33" t="s">
        <v>57</v>
      </c>
      <c r="B4" s="34" t="s">
        <v>58</v>
      </c>
      <c r="C4" s="95" t="s">
        <v>141</v>
      </c>
      <c r="D4" s="95" t="s">
        <v>121</v>
      </c>
      <c r="E4" s="35">
        <v>110</v>
      </c>
      <c r="F4" s="35">
        <v>115</v>
      </c>
      <c r="G4" s="36">
        <v>59895</v>
      </c>
      <c r="H4" s="36">
        <v>73800</v>
      </c>
      <c r="I4" s="96">
        <f>H4-G4</f>
        <v>13905</v>
      </c>
      <c r="J4" s="97">
        <f>IFERROR(I4/G4,"--")</f>
        <v>0.23215627347858753</v>
      </c>
      <c r="K4" s="37" t="s">
        <v>59</v>
      </c>
      <c r="L4" s="37">
        <v>3</v>
      </c>
      <c r="M4" s="98">
        <f>I4*L4</f>
        <v>41715</v>
      </c>
      <c r="N4" s="38" t="s">
        <v>158</v>
      </c>
      <c r="O4" s="38" t="s">
        <v>158</v>
      </c>
      <c r="P4" s="34" t="s">
        <v>166</v>
      </c>
      <c r="Q4" s="39">
        <v>25000</v>
      </c>
      <c r="R4" s="39">
        <v>15000</v>
      </c>
      <c r="S4" s="39">
        <v>1715</v>
      </c>
      <c r="T4" s="40"/>
    </row>
    <row r="5" spans="1:20" s="21" customFormat="1" ht="98" x14ac:dyDescent="0.4">
      <c r="A5" s="229" t="s">
        <v>60</v>
      </c>
      <c r="B5" s="231" t="s">
        <v>61</v>
      </c>
      <c r="C5" s="233" t="s">
        <v>149</v>
      </c>
      <c r="D5" s="95" t="s">
        <v>163</v>
      </c>
      <c r="E5" s="35">
        <v>110</v>
      </c>
      <c r="F5" s="35">
        <v>115</v>
      </c>
      <c r="G5" s="36">
        <v>40455</v>
      </c>
      <c r="H5" s="36">
        <v>49860</v>
      </c>
      <c r="I5" s="96">
        <f>H5-G5</f>
        <v>9405</v>
      </c>
      <c r="J5" s="97">
        <f t="shared" ref="J5:J11" si="0">IFERROR(I5/G5,"--")</f>
        <v>0.2324805339265851</v>
      </c>
      <c r="K5" s="37" t="s">
        <v>74</v>
      </c>
      <c r="L5" s="37">
        <v>7</v>
      </c>
      <c r="M5" s="98">
        <f>I5*L5</f>
        <v>65835</v>
      </c>
      <c r="N5" s="38" t="s">
        <v>165</v>
      </c>
      <c r="O5" s="38" t="s">
        <v>165</v>
      </c>
      <c r="P5" s="34" t="s">
        <v>168</v>
      </c>
      <c r="Q5" s="39">
        <v>30000</v>
      </c>
      <c r="R5" s="39">
        <v>35835</v>
      </c>
      <c r="S5" s="39">
        <v>0</v>
      </c>
      <c r="T5" s="228" t="s">
        <v>178</v>
      </c>
    </row>
    <row r="6" spans="1:20" s="21" customFormat="1" ht="70" x14ac:dyDescent="0.4">
      <c r="A6" s="230"/>
      <c r="B6" s="232"/>
      <c r="C6" s="234"/>
      <c r="D6" s="95" t="s">
        <v>162</v>
      </c>
      <c r="E6" s="35">
        <v>110</v>
      </c>
      <c r="F6" s="35">
        <v>115</v>
      </c>
      <c r="G6" s="36">
        <v>46230</v>
      </c>
      <c r="H6" s="36">
        <v>56960</v>
      </c>
      <c r="I6" s="96">
        <f t="shared" ref="I6:I11" si="1">H6-G6</f>
        <v>10730</v>
      </c>
      <c r="J6" s="97">
        <f t="shared" si="0"/>
        <v>0.23210036772658446</v>
      </c>
      <c r="K6" s="37" t="s">
        <v>164</v>
      </c>
      <c r="L6" s="37">
        <v>5</v>
      </c>
      <c r="M6" s="98">
        <f t="shared" ref="M6:M11" si="2">I6*L6</f>
        <v>53650</v>
      </c>
      <c r="N6" s="38" t="s">
        <v>167</v>
      </c>
      <c r="O6" s="38" t="s">
        <v>167</v>
      </c>
      <c r="P6" s="34" t="s">
        <v>169</v>
      </c>
      <c r="Q6" s="39">
        <v>30000</v>
      </c>
      <c r="R6" s="39">
        <v>23650</v>
      </c>
      <c r="S6" s="39">
        <v>0</v>
      </c>
      <c r="T6" s="243"/>
    </row>
    <row r="7" spans="1:20" s="21" customFormat="1" ht="17.149999999999999" customHeight="1" x14ac:dyDescent="0.4">
      <c r="A7" s="41"/>
      <c r="B7" s="42"/>
      <c r="C7" s="43"/>
      <c r="D7" s="43"/>
      <c r="E7" s="44"/>
      <c r="F7" s="44"/>
      <c r="G7" s="45"/>
      <c r="H7" s="45"/>
      <c r="I7" s="96">
        <f>H7-G7</f>
        <v>0</v>
      </c>
      <c r="J7" s="97" t="str">
        <f>IFERROR(I7/G7,"--")</f>
        <v>--</v>
      </c>
      <c r="K7" s="46"/>
      <c r="L7" s="46"/>
      <c r="M7" s="98">
        <f t="shared" si="2"/>
        <v>0</v>
      </c>
      <c r="N7" s="47"/>
      <c r="O7" s="47"/>
      <c r="P7" s="43"/>
      <c r="Q7" s="48"/>
      <c r="R7" s="48"/>
      <c r="S7" s="48"/>
      <c r="T7" s="49"/>
    </row>
    <row r="8" spans="1:20" s="21" customFormat="1" ht="17.149999999999999" customHeight="1" x14ac:dyDescent="0.4">
      <c r="A8" s="41"/>
      <c r="B8" s="42"/>
      <c r="C8" s="43"/>
      <c r="D8" s="43"/>
      <c r="E8" s="44"/>
      <c r="F8" s="44"/>
      <c r="G8" s="45"/>
      <c r="H8" s="45"/>
      <c r="I8" s="96">
        <f t="shared" si="1"/>
        <v>0</v>
      </c>
      <c r="J8" s="97" t="str">
        <f t="shared" si="0"/>
        <v>--</v>
      </c>
      <c r="K8" s="46"/>
      <c r="L8" s="46"/>
      <c r="M8" s="98">
        <f t="shared" si="2"/>
        <v>0</v>
      </c>
      <c r="N8" s="47"/>
      <c r="O8" s="47"/>
      <c r="P8" s="43"/>
      <c r="Q8" s="48"/>
      <c r="R8" s="48"/>
      <c r="S8" s="48"/>
      <c r="T8" s="49"/>
    </row>
    <row r="9" spans="1:20" s="21" customFormat="1" ht="17.149999999999999" customHeight="1" x14ac:dyDescent="0.4">
      <c r="A9" s="41"/>
      <c r="B9" s="42"/>
      <c r="C9" s="43"/>
      <c r="D9" s="43"/>
      <c r="E9" s="44"/>
      <c r="F9" s="44"/>
      <c r="G9" s="45"/>
      <c r="H9" s="45"/>
      <c r="I9" s="96">
        <f t="shared" si="1"/>
        <v>0</v>
      </c>
      <c r="J9" s="97" t="str">
        <f>IFERROR(I9/G9,"--")</f>
        <v>--</v>
      </c>
      <c r="K9" s="46"/>
      <c r="L9" s="46"/>
      <c r="M9" s="98">
        <f t="shared" si="2"/>
        <v>0</v>
      </c>
      <c r="N9" s="47"/>
      <c r="O9" s="47"/>
      <c r="P9" s="43"/>
      <c r="Q9" s="48"/>
      <c r="R9" s="48"/>
      <c r="S9" s="48"/>
      <c r="T9" s="49"/>
    </row>
    <row r="10" spans="1:20" s="21" customFormat="1" ht="17.149999999999999" customHeight="1" x14ac:dyDescent="0.4">
      <c r="A10" s="41"/>
      <c r="B10" s="42"/>
      <c r="C10" s="43"/>
      <c r="D10" s="43"/>
      <c r="E10" s="44"/>
      <c r="F10" s="44"/>
      <c r="G10" s="45"/>
      <c r="H10" s="45"/>
      <c r="I10" s="96">
        <f t="shared" si="1"/>
        <v>0</v>
      </c>
      <c r="J10" s="97" t="str">
        <f t="shared" si="0"/>
        <v>--</v>
      </c>
      <c r="K10" s="46"/>
      <c r="L10" s="46"/>
      <c r="M10" s="98">
        <f t="shared" si="2"/>
        <v>0</v>
      </c>
      <c r="N10" s="47"/>
      <c r="O10" s="47"/>
      <c r="P10" s="43"/>
      <c r="Q10" s="48"/>
      <c r="R10" s="48"/>
      <c r="S10" s="48"/>
      <c r="T10" s="49"/>
    </row>
    <row r="11" spans="1:20" s="21" customFormat="1" ht="17.149999999999999" customHeight="1" thickBot="1" x14ac:dyDescent="0.45">
      <c r="A11" s="50"/>
      <c r="B11" s="51"/>
      <c r="C11" s="52"/>
      <c r="D11" s="52"/>
      <c r="E11" s="53"/>
      <c r="F11" s="53"/>
      <c r="G11" s="54"/>
      <c r="H11" s="54"/>
      <c r="I11" s="96">
        <f t="shared" si="1"/>
        <v>0</v>
      </c>
      <c r="J11" s="97" t="str">
        <f t="shared" si="0"/>
        <v>--</v>
      </c>
      <c r="K11" s="55"/>
      <c r="L11" s="55"/>
      <c r="M11" s="98">
        <f t="shared" si="2"/>
        <v>0</v>
      </c>
      <c r="N11" s="56"/>
      <c r="O11" s="56"/>
      <c r="P11" s="52"/>
      <c r="Q11" s="57"/>
      <c r="R11" s="57"/>
      <c r="S11" s="57"/>
      <c r="T11" s="58"/>
    </row>
    <row r="12" spans="1:20" ht="17.149999999999999" customHeight="1" thickBot="1" x14ac:dyDescent="0.45">
      <c r="A12" s="205" t="s">
        <v>66</v>
      </c>
      <c r="B12" s="206"/>
      <c r="C12" s="206"/>
      <c r="D12" s="206"/>
      <c r="E12" s="206"/>
      <c r="F12" s="206"/>
      <c r="G12" s="206"/>
      <c r="H12" s="206"/>
      <c r="I12" s="206"/>
      <c r="J12" s="206"/>
      <c r="K12" s="206"/>
      <c r="L12" s="207"/>
      <c r="M12" s="59">
        <f>SUM(M4:M11)</f>
        <v>161200</v>
      </c>
      <c r="N12" s="209"/>
      <c r="O12" s="210"/>
      <c r="P12" s="210"/>
      <c r="Q12" s="62">
        <f>SUM(Q4:Q11)</f>
        <v>85000</v>
      </c>
      <c r="R12" s="62">
        <f>SUM(R4:R11)</f>
        <v>74485</v>
      </c>
      <c r="S12" s="62">
        <f>SUM(S4:S11)</f>
        <v>1715</v>
      </c>
      <c r="T12" s="61"/>
    </row>
    <row r="13" spans="1:20" ht="17.149999999999999" customHeight="1" x14ac:dyDescent="0.4">
      <c r="E13" s="16"/>
      <c r="F13" s="16"/>
      <c r="G13" s="14"/>
      <c r="H13" s="14"/>
      <c r="K13" s="18"/>
      <c r="L13" s="18"/>
      <c r="M13" s="18"/>
    </row>
    <row r="14" spans="1:20" s="20" customFormat="1" ht="22" customHeight="1" x14ac:dyDescent="0.4">
      <c r="A14" s="19" t="s">
        <v>27</v>
      </c>
      <c r="B14" s="211" t="s">
        <v>65</v>
      </c>
      <c r="C14" s="211"/>
      <c r="D14" s="211"/>
      <c r="E14" s="211"/>
      <c r="F14" s="211"/>
      <c r="G14" s="211"/>
      <c r="H14" s="211"/>
      <c r="I14" s="211"/>
      <c r="J14" s="211"/>
      <c r="K14" s="211"/>
      <c r="L14" s="211"/>
      <c r="M14" s="211"/>
      <c r="N14" s="211"/>
      <c r="O14" s="211"/>
      <c r="P14" s="211"/>
      <c r="Q14" s="211"/>
      <c r="R14" s="211"/>
      <c r="S14" s="211"/>
      <c r="T14" s="211"/>
    </row>
    <row r="15" spans="1:20" s="20" customFormat="1" ht="38" customHeight="1" x14ac:dyDescent="0.4">
      <c r="A15" s="19" t="s">
        <v>37</v>
      </c>
      <c r="B15" s="208" t="s">
        <v>185</v>
      </c>
      <c r="C15" s="208"/>
      <c r="D15" s="208"/>
      <c r="E15" s="208"/>
      <c r="F15" s="208"/>
      <c r="G15" s="208"/>
      <c r="H15" s="208"/>
      <c r="I15" s="208"/>
      <c r="J15" s="208"/>
      <c r="K15" s="208"/>
      <c r="L15" s="208"/>
      <c r="M15" s="208"/>
      <c r="N15" s="208"/>
      <c r="O15" s="208"/>
      <c r="P15" s="208"/>
      <c r="Q15" s="208"/>
      <c r="R15" s="208"/>
      <c r="S15" s="208"/>
      <c r="T15" s="208"/>
    </row>
    <row r="16" spans="1:20" s="20" customFormat="1" ht="54" customHeight="1" x14ac:dyDescent="0.4">
      <c r="A16" s="19" t="s">
        <v>38</v>
      </c>
      <c r="B16" s="208" t="s">
        <v>145</v>
      </c>
      <c r="C16" s="208"/>
      <c r="D16" s="208"/>
      <c r="E16" s="208"/>
      <c r="F16" s="208"/>
      <c r="G16" s="208"/>
      <c r="H16" s="208"/>
      <c r="I16" s="208"/>
      <c r="J16" s="208"/>
      <c r="K16" s="208"/>
      <c r="L16" s="208"/>
      <c r="M16" s="208"/>
      <c r="N16" s="208"/>
      <c r="O16" s="208"/>
      <c r="P16" s="208"/>
      <c r="Q16" s="208"/>
      <c r="R16" s="208"/>
      <c r="S16" s="208"/>
      <c r="T16" s="208"/>
    </row>
    <row r="17" spans="1:20" s="20" customFormat="1" ht="38" customHeight="1" x14ac:dyDescent="0.4">
      <c r="A17" s="19" t="s">
        <v>39</v>
      </c>
      <c r="B17" s="208" t="s">
        <v>28</v>
      </c>
      <c r="C17" s="208"/>
      <c r="D17" s="208"/>
      <c r="E17" s="208"/>
      <c r="F17" s="208"/>
      <c r="G17" s="208"/>
      <c r="H17" s="208"/>
      <c r="I17" s="208"/>
      <c r="J17" s="208"/>
      <c r="K17" s="208"/>
      <c r="L17" s="208"/>
      <c r="M17" s="208"/>
      <c r="N17" s="208"/>
      <c r="O17" s="208"/>
      <c r="P17" s="208"/>
      <c r="Q17" s="208"/>
      <c r="R17" s="208"/>
      <c r="S17" s="208"/>
      <c r="T17" s="208"/>
    </row>
    <row r="18" spans="1:20" s="20" customFormat="1" ht="38" customHeight="1" x14ac:dyDescent="0.4">
      <c r="A18" s="19" t="s">
        <v>62</v>
      </c>
      <c r="B18" s="208" t="s">
        <v>120</v>
      </c>
      <c r="C18" s="208"/>
      <c r="D18" s="208"/>
      <c r="E18" s="208"/>
      <c r="F18" s="208"/>
      <c r="G18" s="208"/>
      <c r="H18" s="208"/>
      <c r="I18" s="208"/>
      <c r="J18" s="208"/>
      <c r="K18" s="208"/>
      <c r="L18" s="208"/>
      <c r="M18" s="208"/>
      <c r="N18" s="208"/>
      <c r="O18" s="208"/>
      <c r="P18" s="208"/>
      <c r="Q18" s="208"/>
      <c r="R18" s="208"/>
      <c r="S18" s="208"/>
      <c r="T18" s="208"/>
    </row>
    <row r="19" spans="1:20" s="20" customFormat="1" ht="72" customHeight="1" x14ac:dyDescent="0.4">
      <c r="A19" s="19" t="s">
        <v>63</v>
      </c>
      <c r="B19" s="208" t="s">
        <v>187</v>
      </c>
      <c r="C19" s="208"/>
      <c r="D19" s="208"/>
      <c r="E19" s="208"/>
      <c r="F19" s="208"/>
      <c r="G19" s="208"/>
      <c r="H19" s="208"/>
      <c r="I19" s="208"/>
      <c r="J19" s="208"/>
      <c r="K19" s="208"/>
      <c r="L19" s="208"/>
      <c r="M19" s="208"/>
      <c r="N19" s="208"/>
      <c r="O19" s="208"/>
      <c r="P19" s="208"/>
      <c r="Q19" s="208"/>
      <c r="R19" s="208"/>
      <c r="S19" s="208"/>
      <c r="T19" s="208"/>
    </row>
    <row r="20" spans="1:20" s="20" customFormat="1" ht="22" customHeight="1" x14ac:dyDescent="0.4">
      <c r="A20" s="19" t="s">
        <v>64</v>
      </c>
      <c r="B20" s="211" t="s">
        <v>176</v>
      </c>
      <c r="C20" s="211"/>
      <c r="D20" s="211"/>
      <c r="E20" s="211"/>
      <c r="F20" s="211"/>
      <c r="G20" s="211"/>
      <c r="H20" s="211"/>
      <c r="I20" s="211"/>
      <c r="J20" s="211"/>
      <c r="K20" s="211"/>
      <c r="L20" s="211"/>
      <c r="M20" s="211"/>
      <c r="N20" s="211"/>
      <c r="O20" s="211"/>
      <c r="P20" s="211"/>
      <c r="Q20" s="211"/>
      <c r="R20" s="211"/>
      <c r="S20" s="211"/>
      <c r="T20" s="211"/>
    </row>
    <row r="21" spans="1:20" s="20" customFormat="1" ht="22" customHeight="1" x14ac:dyDescent="0.4">
      <c r="A21" s="19" t="s">
        <v>179</v>
      </c>
      <c r="B21" s="211" t="s">
        <v>29</v>
      </c>
      <c r="C21" s="211"/>
      <c r="D21" s="211"/>
      <c r="E21" s="211"/>
      <c r="F21" s="211"/>
      <c r="G21" s="211"/>
      <c r="H21" s="211"/>
      <c r="I21" s="211"/>
      <c r="J21" s="211"/>
      <c r="K21" s="211"/>
      <c r="L21" s="211"/>
      <c r="M21" s="211"/>
      <c r="N21" s="211"/>
      <c r="O21" s="211"/>
      <c r="P21" s="211"/>
      <c r="Q21" s="211"/>
      <c r="R21" s="211"/>
      <c r="S21" s="211"/>
      <c r="T21" s="211"/>
    </row>
  </sheetData>
  <mergeCells count="32">
    <mergeCell ref="T5:T6"/>
    <mergeCell ref="B21:T21"/>
    <mergeCell ref="B19:T19"/>
    <mergeCell ref="B20:T20"/>
    <mergeCell ref="Q1:S1"/>
    <mergeCell ref="O1:O3"/>
    <mergeCell ref="R2:S2"/>
    <mergeCell ref="N12:P12"/>
    <mergeCell ref="B14:T14"/>
    <mergeCell ref="B18:T18"/>
    <mergeCell ref="B17:T17"/>
    <mergeCell ref="T1:T3"/>
    <mergeCell ref="A12:L12"/>
    <mergeCell ref="B15:T15"/>
    <mergeCell ref="B16:T16"/>
    <mergeCell ref="K1:K3"/>
    <mergeCell ref="A1:A3"/>
    <mergeCell ref="Q2:Q3"/>
    <mergeCell ref="A5:A6"/>
    <mergeCell ref="B5:B6"/>
    <mergeCell ref="C5:C6"/>
    <mergeCell ref="L1:L3"/>
    <mergeCell ref="M1:M3"/>
    <mergeCell ref="N1:N3"/>
    <mergeCell ref="E1:F2"/>
    <mergeCell ref="G1:H2"/>
    <mergeCell ref="B1:B3"/>
    <mergeCell ref="C1:C3"/>
    <mergeCell ref="I1:I3"/>
    <mergeCell ref="D1:D3"/>
    <mergeCell ref="P1:P3"/>
    <mergeCell ref="J1:J3"/>
  </mergeCells>
  <phoneticPr fontId="2" type="noConversion"/>
  <printOptions horizontalCentered="1"/>
  <pageMargins left="0.39370078740157483" right="0.39370078740157483" top="0.98425196850393704" bottom="0.78740157480314965" header="0.47244094488188981" footer="0.39370078740157483"/>
  <pageSetup paperSize="9" scale="89" orientation="landscape" errors="blank" horizontalDpi="300" verticalDpi="300" r:id="rId1"/>
  <headerFooter alignWithMargins="0">
    <oddHeader>&amp;L&amp;"微軟正黑體,粗體"&amp;16附件三之(一)&amp;C&amp;"微軟正黑體,粗體"&amp;16 &amp;U115年度&amp;U　學術研究加給（助理教授以上）差額執行表</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E114B-A11B-493F-B5CB-68448545303F}">
  <sheetPr>
    <tabColor rgb="FF92D050"/>
  </sheetPr>
  <dimension ref="A1:T21"/>
  <sheetViews>
    <sheetView zoomScaleNormal="100" workbookViewId="0">
      <pane ySplit="3" topLeftCell="A4" activePane="bottomLeft" state="frozen"/>
      <selection pane="bottomLeft" sqref="A1:A3"/>
    </sheetView>
  </sheetViews>
  <sheetFormatPr defaultColWidth="9" defaultRowHeight="14.5" x14ac:dyDescent="0.4"/>
  <cols>
    <col min="1" max="1" width="6.1796875" style="14" customWidth="1"/>
    <col min="2" max="2" width="7.6328125" style="14" customWidth="1"/>
    <col min="3" max="3" width="9.6328125" style="14" customWidth="1"/>
    <col min="4" max="4" width="5.453125" style="14" bestFit="1" customWidth="1"/>
    <col min="5" max="6" width="6.6328125" style="22" customWidth="1"/>
    <col min="7" max="8" width="7.81640625" style="15" customWidth="1"/>
    <col min="9" max="9" width="7.6328125" style="14" customWidth="1"/>
    <col min="10" max="10" width="8.1796875" style="14" customWidth="1"/>
    <col min="11" max="11" width="8.6328125" style="15" customWidth="1"/>
    <col min="12" max="12" width="5.1796875" style="15" customWidth="1"/>
    <col min="13" max="15" width="8.81640625" style="15" customWidth="1"/>
    <col min="16" max="16" width="7.6328125" style="14" customWidth="1"/>
    <col min="17" max="17" width="8.1796875" style="14" customWidth="1"/>
    <col min="18" max="19" width="7.81640625" style="14" customWidth="1"/>
    <col min="20" max="20" width="5" style="14" customWidth="1"/>
    <col min="21" max="16384" width="9" style="14"/>
  </cols>
  <sheetData>
    <row r="1" spans="1:20" s="16" customFormat="1" ht="14.5" customHeight="1" x14ac:dyDescent="0.4">
      <c r="A1" s="240" t="s">
        <v>68</v>
      </c>
      <c r="B1" s="222" t="s">
        <v>81</v>
      </c>
      <c r="C1" s="224" t="s">
        <v>139</v>
      </c>
      <c r="D1" s="224" t="s">
        <v>140</v>
      </c>
      <c r="E1" s="236" t="s">
        <v>47</v>
      </c>
      <c r="F1" s="237"/>
      <c r="G1" s="236" t="s">
        <v>30</v>
      </c>
      <c r="H1" s="237"/>
      <c r="I1" s="212" t="s">
        <v>69</v>
      </c>
      <c r="J1" s="212" t="s">
        <v>54</v>
      </c>
      <c r="K1" s="218" t="s">
        <v>33</v>
      </c>
      <c r="L1" s="212" t="s">
        <v>34</v>
      </c>
      <c r="M1" s="202" t="s">
        <v>35</v>
      </c>
      <c r="N1" s="218" t="s">
        <v>25</v>
      </c>
      <c r="O1" s="212" t="s">
        <v>70</v>
      </c>
      <c r="P1" s="212" t="s">
        <v>67</v>
      </c>
      <c r="Q1" s="180" t="s">
        <v>71</v>
      </c>
      <c r="R1" s="134"/>
      <c r="S1" s="134"/>
      <c r="T1" s="215" t="s">
        <v>16</v>
      </c>
    </row>
    <row r="2" spans="1:20" s="16" customFormat="1" ht="14.5" customHeight="1" x14ac:dyDescent="0.4">
      <c r="A2" s="241"/>
      <c r="B2" s="223"/>
      <c r="C2" s="225"/>
      <c r="D2" s="225"/>
      <c r="E2" s="238"/>
      <c r="F2" s="239"/>
      <c r="G2" s="238"/>
      <c r="H2" s="239"/>
      <c r="I2" s="213"/>
      <c r="J2" s="213"/>
      <c r="K2" s="219"/>
      <c r="L2" s="213"/>
      <c r="M2" s="203"/>
      <c r="N2" s="219"/>
      <c r="O2" s="213"/>
      <c r="P2" s="213"/>
      <c r="Q2" s="184" t="s">
        <v>117</v>
      </c>
      <c r="R2" s="226" t="s">
        <v>52</v>
      </c>
      <c r="S2" s="227"/>
      <c r="T2" s="216"/>
    </row>
    <row r="3" spans="1:20" ht="17.149999999999999" customHeight="1" x14ac:dyDescent="0.4">
      <c r="A3" s="242"/>
      <c r="B3" s="220"/>
      <c r="C3" s="204"/>
      <c r="D3" s="204"/>
      <c r="E3" s="60" t="s">
        <v>23</v>
      </c>
      <c r="F3" s="60" t="s">
        <v>24</v>
      </c>
      <c r="G3" s="60" t="s">
        <v>23</v>
      </c>
      <c r="H3" s="60" t="s">
        <v>24</v>
      </c>
      <c r="I3" s="214"/>
      <c r="J3" s="214"/>
      <c r="K3" s="204"/>
      <c r="L3" s="214"/>
      <c r="M3" s="204"/>
      <c r="N3" s="220"/>
      <c r="O3" s="221"/>
      <c r="P3" s="214"/>
      <c r="Q3" s="235"/>
      <c r="R3" s="32" t="s">
        <v>55</v>
      </c>
      <c r="S3" s="32" t="s">
        <v>56</v>
      </c>
      <c r="T3" s="217"/>
    </row>
    <row r="4" spans="1:20" s="21" customFormat="1" ht="42" x14ac:dyDescent="0.4">
      <c r="A4" s="33" t="s">
        <v>57</v>
      </c>
      <c r="B4" s="34" t="s">
        <v>78</v>
      </c>
      <c r="C4" s="95" t="s">
        <v>148</v>
      </c>
      <c r="D4" s="95" t="s">
        <v>154</v>
      </c>
      <c r="E4" s="35">
        <v>110</v>
      </c>
      <c r="F4" s="35">
        <v>113</v>
      </c>
      <c r="G4" s="36">
        <v>31925</v>
      </c>
      <c r="H4" s="36">
        <v>34540</v>
      </c>
      <c r="I4" s="96">
        <f>H4-G4</f>
        <v>2615</v>
      </c>
      <c r="J4" s="97">
        <f>IFERROR(I4/G4,"--")</f>
        <v>8.1910728269381367E-2</v>
      </c>
      <c r="K4" s="37" t="s">
        <v>59</v>
      </c>
      <c r="L4" s="37">
        <v>3</v>
      </c>
      <c r="M4" s="98">
        <f>I4*L4</f>
        <v>7845</v>
      </c>
      <c r="N4" s="38" t="s">
        <v>158</v>
      </c>
      <c r="O4" s="38" t="s">
        <v>158</v>
      </c>
      <c r="P4" s="34" t="s">
        <v>166</v>
      </c>
      <c r="Q4" s="39">
        <v>5000</v>
      </c>
      <c r="R4" s="39">
        <v>2000</v>
      </c>
      <c r="S4" s="39">
        <v>845</v>
      </c>
      <c r="T4" s="40"/>
    </row>
    <row r="5" spans="1:20" s="21" customFormat="1" ht="42" x14ac:dyDescent="0.4">
      <c r="A5" s="33" t="s">
        <v>60</v>
      </c>
      <c r="B5" s="34" t="s">
        <v>79</v>
      </c>
      <c r="C5" s="95" t="s">
        <v>149</v>
      </c>
      <c r="D5" s="95" t="s">
        <v>154</v>
      </c>
      <c r="E5" s="35">
        <v>112</v>
      </c>
      <c r="F5" s="35">
        <v>115</v>
      </c>
      <c r="G5" s="36">
        <v>33210</v>
      </c>
      <c r="H5" s="36">
        <v>35580</v>
      </c>
      <c r="I5" s="96">
        <f>H5-G5</f>
        <v>2370</v>
      </c>
      <c r="J5" s="97">
        <f>IFERROR(I5/G5,"--")</f>
        <v>7.1364046973803066E-2</v>
      </c>
      <c r="K5" s="37" t="s">
        <v>59</v>
      </c>
      <c r="L5" s="37">
        <v>3</v>
      </c>
      <c r="M5" s="98">
        <f>I5*L5</f>
        <v>7110</v>
      </c>
      <c r="N5" s="38" t="s">
        <v>158</v>
      </c>
      <c r="O5" s="38" t="s">
        <v>158</v>
      </c>
      <c r="P5" s="34" t="s">
        <v>166</v>
      </c>
      <c r="Q5" s="39">
        <v>7110</v>
      </c>
      <c r="R5" s="39">
        <v>0</v>
      </c>
      <c r="S5" s="39">
        <v>0</v>
      </c>
      <c r="T5" s="40"/>
    </row>
    <row r="6" spans="1:20" s="21" customFormat="1" ht="17.149999999999999" customHeight="1" x14ac:dyDescent="0.4">
      <c r="A6" s="41"/>
      <c r="B6" s="42"/>
      <c r="C6" s="43"/>
      <c r="D6" s="43"/>
      <c r="E6" s="44"/>
      <c r="F6" s="44"/>
      <c r="G6" s="45"/>
      <c r="H6" s="45"/>
      <c r="I6" s="96">
        <f t="shared" ref="I6:I11" si="0">H6-G6</f>
        <v>0</v>
      </c>
      <c r="J6" s="97" t="str">
        <f t="shared" ref="J6:J11" si="1">IFERROR(I6/G6,"--")</f>
        <v>--</v>
      </c>
      <c r="K6" s="46"/>
      <c r="L6" s="46"/>
      <c r="M6" s="98">
        <f t="shared" ref="M6:M11" si="2">I6*L6</f>
        <v>0</v>
      </c>
      <c r="N6" s="47"/>
      <c r="O6" s="47"/>
      <c r="P6" s="43"/>
      <c r="Q6" s="48"/>
      <c r="R6" s="48"/>
      <c r="S6" s="48"/>
      <c r="T6" s="49"/>
    </row>
    <row r="7" spans="1:20" s="21" customFormat="1" ht="17.149999999999999" customHeight="1" x14ac:dyDescent="0.4">
      <c r="A7" s="41"/>
      <c r="B7" s="42"/>
      <c r="C7" s="43"/>
      <c r="D7" s="43"/>
      <c r="E7" s="44"/>
      <c r="F7" s="44"/>
      <c r="G7" s="45"/>
      <c r="H7" s="45"/>
      <c r="I7" s="96">
        <f t="shared" si="0"/>
        <v>0</v>
      </c>
      <c r="J7" s="97" t="str">
        <f t="shared" si="1"/>
        <v>--</v>
      </c>
      <c r="K7" s="46"/>
      <c r="L7" s="46"/>
      <c r="M7" s="98">
        <f t="shared" si="2"/>
        <v>0</v>
      </c>
      <c r="N7" s="47"/>
      <c r="O7" s="47"/>
      <c r="P7" s="43"/>
      <c r="Q7" s="48"/>
      <c r="R7" s="48"/>
      <c r="S7" s="48"/>
      <c r="T7" s="49"/>
    </row>
    <row r="8" spans="1:20" s="21" customFormat="1" ht="17.149999999999999" customHeight="1" x14ac:dyDescent="0.4">
      <c r="A8" s="41"/>
      <c r="B8" s="42"/>
      <c r="C8" s="43"/>
      <c r="D8" s="43"/>
      <c r="E8" s="44"/>
      <c r="F8" s="44"/>
      <c r="G8" s="45"/>
      <c r="H8" s="45"/>
      <c r="I8" s="96">
        <f t="shared" si="0"/>
        <v>0</v>
      </c>
      <c r="J8" s="97" t="str">
        <f t="shared" si="1"/>
        <v>--</v>
      </c>
      <c r="K8" s="46"/>
      <c r="L8" s="46"/>
      <c r="M8" s="98">
        <f t="shared" si="2"/>
        <v>0</v>
      </c>
      <c r="N8" s="47"/>
      <c r="O8" s="47"/>
      <c r="P8" s="43"/>
      <c r="Q8" s="48"/>
      <c r="R8" s="48"/>
      <c r="S8" s="48"/>
      <c r="T8" s="49"/>
    </row>
    <row r="9" spans="1:20" s="21" customFormat="1" ht="17.149999999999999" customHeight="1" x14ac:dyDescent="0.4">
      <c r="A9" s="41"/>
      <c r="B9" s="42"/>
      <c r="C9" s="43"/>
      <c r="D9" s="43"/>
      <c r="E9" s="44"/>
      <c r="F9" s="44"/>
      <c r="G9" s="45"/>
      <c r="H9" s="45"/>
      <c r="I9" s="96">
        <f t="shared" si="0"/>
        <v>0</v>
      </c>
      <c r="J9" s="97" t="str">
        <f t="shared" si="1"/>
        <v>--</v>
      </c>
      <c r="K9" s="46"/>
      <c r="L9" s="46"/>
      <c r="M9" s="98">
        <f t="shared" si="2"/>
        <v>0</v>
      </c>
      <c r="N9" s="47"/>
      <c r="O9" s="47"/>
      <c r="P9" s="43"/>
      <c r="Q9" s="48"/>
      <c r="R9" s="48"/>
      <c r="S9" s="48"/>
      <c r="T9" s="49"/>
    </row>
    <row r="10" spans="1:20" s="21" customFormat="1" ht="17.149999999999999" customHeight="1" x14ac:dyDescent="0.4">
      <c r="A10" s="41"/>
      <c r="B10" s="42"/>
      <c r="C10" s="43"/>
      <c r="D10" s="43"/>
      <c r="E10" s="44"/>
      <c r="F10" s="44"/>
      <c r="G10" s="45"/>
      <c r="H10" s="45"/>
      <c r="I10" s="96">
        <f t="shared" si="0"/>
        <v>0</v>
      </c>
      <c r="J10" s="97" t="str">
        <f t="shared" si="1"/>
        <v>--</v>
      </c>
      <c r="K10" s="46"/>
      <c r="L10" s="46"/>
      <c r="M10" s="98">
        <f t="shared" si="2"/>
        <v>0</v>
      </c>
      <c r="N10" s="47"/>
      <c r="O10" s="47"/>
      <c r="P10" s="43"/>
      <c r="Q10" s="48"/>
      <c r="R10" s="48"/>
      <c r="S10" s="48"/>
      <c r="T10" s="49"/>
    </row>
    <row r="11" spans="1:20" s="21" customFormat="1" ht="17.149999999999999" customHeight="1" thickBot="1" x14ac:dyDescent="0.45">
      <c r="A11" s="50"/>
      <c r="B11" s="51"/>
      <c r="C11" s="52"/>
      <c r="D11" s="52"/>
      <c r="E11" s="53"/>
      <c r="F11" s="53"/>
      <c r="G11" s="54"/>
      <c r="H11" s="54"/>
      <c r="I11" s="96">
        <f t="shared" si="0"/>
        <v>0</v>
      </c>
      <c r="J11" s="97" t="str">
        <f t="shared" si="1"/>
        <v>--</v>
      </c>
      <c r="K11" s="55"/>
      <c r="L11" s="55"/>
      <c r="M11" s="98">
        <f t="shared" si="2"/>
        <v>0</v>
      </c>
      <c r="N11" s="56"/>
      <c r="O11" s="56"/>
      <c r="P11" s="52"/>
      <c r="Q11" s="57"/>
      <c r="R11" s="57"/>
      <c r="S11" s="57"/>
      <c r="T11" s="58"/>
    </row>
    <row r="12" spans="1:20" ht="17.149999999999999" customHeight="1" thickBot="1" x14ac:dyDescent="0.45">
      <c r="A12" s="205" t="s">
        <v>66</v>
      </c>
      <c r="B12" s="206"/>
      <c r="C12" s="206"/>
      <c r="D12" s="206"/>
      <c r="E12" s="206"/>
      <c r="F12" s="206"/>
      <c r="G12" s="206"/>
      <c r="H12" s="206"/>
      <c r="I12" s="206"/>
      <c r="J12" s="206"/>
      <c r="K12" s="206"/>
      <c r="L12" s="207"/>
      <c r="M12" s="59">
        <f>SUM(M4:M11)</f>
        <v>14955</v>
      </c>
      <c r="N12" s="209"/>
      <c r="O12" s="210"/>
      <c r="P12" s="210"/>
      <c r="Q12" s="62">
        <f>SUM(Q4:Q11)</f>
        <v>12110</v>
      </c>
      <c r="R12" s="62">
        <f>SUM(R4:R11)</f>
        <v>2000</v>
      </c>
      <c r="S12" s="62">
        <f>SUM(S4:S11)</f>
        <v>845</v>
      </c>
      <c r="T12" s="61"/>
    </row>
    <row r="13" spans="1:20" ht="17.149999999999999" customHeight="1" x14ac:dyDescent="0.4">
      <c r="E13" s="16"/>
      <c r="F13" s="16"/>
      <c r="G13" s="14"/>
      <c r="H13" s="14"/>
      <c r="K13" s="18"/>
      <c r="L13" s="18"/>
      <c r="M13" s="18"/>
    </row>
    <row r="14" spans="1:20" s="20" customFormat="1" ht="22" customHeight="1" x14ac:dyDescent="0.4">
      <c r="A14" s="19" t="s">
        <v>27</v>
      </c>
      <c r="B14" s="211" t="s">
        <v>65</v>
      </c>
      <c r="C14" s="211"/>
      <c r="D14" s="211"/>
      <c r="E14" s="211"/>
      <c r="F14" s="211"/>
      <c r="G14" s="211"/>
      <c r="H14" s="211"/>
      <c r="I14" s="211"/>
      <c r="J14" s="211"/>
      <c r="K14" s="211"/>
      <c r="L14" s="211"/>
      <c r="M14" s="211"/>
      <c r="N14" s="211"/>
      <c r="O14" s="211"/>
      <c r="P14" s="211"/>
      <c r="Q14" s="211"/>
      <c r="R14" s="211"/>
      <c r="S14" s="211"/>
      <c r="T14" s="211"/>
    </row>
    <row r="15" spans="1:20" s="20" customFormat="1" ht="38" customHeight="1" x14ac:dyDescent="0.4">
      <c r="A15" s="19" t="s">
        <v>37</v>
      </c>
      <c r="B15" s="208" t="s">
        <v>185</v>
      </c>
      <c r="C15" s="208"/>
      <c r="D15" s="208"/>
      <c r="E15" s="208"/>
      <c r="F15" s="208"/>
      <c r="G15" s="208"/>
      <c r="H15" s="208"/>
      <c r="I15" s="208"/>
      <c r="J15" s="208"/>
      <c r="K15" s="208"/>
      <c r="L15" s="208"/>
      <c r="M15" s="208"/>
      <c r="N15" s="208"/>
      <c r="O15" s="208"/>
      <c r="P15" s="208"/>
      <c r="Q15" s="208"/>
      <c r="R15" s="208"/>
      <c r="S15" s="208"/>
      <c r="T15" s="208"/>
    </row>
    <row r="16" spans="1:20" s="20" customFormat="1" ht="54" customHeight="1" x14ac:dyDescent="0.4">
      <c r="A16" s="19" t="s">
        <v>38</v>
      </c>
      <c r="B16" s="208" t="s">
        <v>145</v>
      </c>
      <c r="C16" s="208"/>
      <c r="D16" s="208"/>
      <c r="E16" s="208"/>
      <c r="F16" s="208"/>
      <c r="G16" s="208"/>
      <c r="H16" s="208"/>
      <c r="I16" s="208"/>
      <c r="J16" s="208"/>
      <c r="K16" s="208"/>
      <c r="L16" s="208"/>
      <c r="M16" s="208"/>
      <c r="N16" s="208"/>
      <c r="O16" s="208"/>
      <c r="P16" s="208"/>
      <c r="Q16" s="208"/>
      <c r="R16" s="208"/>
      <c r="S16" s="208"/>
      <c r="T16" s="208"/>
    </row>
    <row r="17" spans="1:20" s="20" customFormat="1" ht="38" customHeight="1" x14ac:dyDescent="0.4">
      <c r="A17" s="19" t="s">
        <v>39</v>
      </c>
      <c r="B17" s="208" t="s">
        <v>28</v>
      </c>
      <c r="C17" s="208"/>
      <c r="D17" s="208"/>
      <c r="E17" s="208"/>
      <c r="F17" s="208"/>
      <c r="G17" s="208"/>
      <c r="H17" s="208"/>
      <c r="I17" s="208"/>
      <c r="J17" s="208"/>
      <c r="K17" s="208"/>
      <c r="L17" s="208"/>
      <c r="M17" s="208"/>
      <c r="N17" s="208"/>
      <c r="O17" s="208"/>
      <c r="P17" s="208"/>
      <c r="Q17" s="208"/>
      <c r="R17" s="208"/>
      <c r="S17" s="208"/>
      <c r="T17" s="208"/>
    </row>
    <row r="18" spans="1:20" s="20" customFormat="1" ht="38" customHeight="1" x14ac:dyDescent="0.4">
      <c r="A18" s="19" t="s">
        <v>62</v>
      </c>
      <c r="B18" s="208" t="s">
        <v>120</v>
      </c>
      <c r="C18" s="208"/>
      <c r="D18" s="208"/>
      <c r="E18" s="208"/>
      <c r="F18" s="208"/>
      <c r="G18" s="208"/>
      <c r="H18" s="208"/>
      <c r="I18" s="208"/>
      <c r="J18" s="208"/>
      <c r="K18" s="208"/>
      <c r="L18" s="208"/>
      <c r="M18" s="208"/>
      <c r="N18" s="208"/>
      <c r="O18" s="208"/>
      <c r="P18" s="208"/>
      <c r="Q18" s="208"/>
      <c r="R18" s="208"/>
      <c r="S18" s="208"/>
      <c r="T18" s="208"/>
    </row>
    <row r="19" spans="1:20" s="20" customFormat="1" ht="72" customHeight="1" x14ac:dyDescent="0.4">
      <c r="A19" s="19" t="s">
        <v>63</v>
      </c>
      <c r="B19" s="208" t="s">
        <v>187</v>
      </c>
      <c r="C19" s="208"/>
      <c r="D19" s="208"/>
      <c r="E19" s="208"/>
      <c r="F19" s="208"/>
      <c r="G19" s="208"/>
      <c r="H19" s="208"/>
      <c r="I19" s="208"/>
      <c r="J19" s="208"/>
      <c r="K19" s="208"/>
      <c r="L19" s="208"/>
      <c r="M19" s="208"/>
      <c r="N19" s="208"/>
      <c r="O19" s="208"/>
      <c r="P19" s="208"/>
      <c r="Q19" s="208"/>
      <c r="R19" s="208"/>
      <c r="S19" s="208"/>
      <c r="T19" s="208"/>
    </row>
    <row r="20" spans="1:20" s="20" customFormat="1" ht="22" customHeight="1" x14ac:dyDescent="0.4">
      <c r="A20" s="19" t="s">
        <v>64</v>
      </c>
      <c r="B20" s="211" t="s">
        <v>176</v>
      </c>
      <c r="C20" s="211"/>
      <c r="D20" s="211"/>
      <c r="E20" s="211"/>
      <c r="F20" s="211"/>
      <c r="G20" s="211"/>
      <c r="H20" s="211"/>
      <c r="I20" s="211"/>
      <c r="J20" s="211"/>
      <c r="K20" s="211"/>
      <c r="L20" s="211"/>
      <c r="M20" s="211"/>
      <c r="N20" s="211"/>
      <c r="O20" s="211"/>
      <c r="P20" s="211"/>
      <c r="Q20" s="211"/>
      <c r="R20" s="211"/>
      <c r="S20" s="211"/>
      <c r="T20" s="211"/>
    </row>
    <row r="21" spans="1:20" s="20" customFormat="1" ht="22" customHeight="1" x14ac:dyDescent="0.4">
      <c r="A21" s="19" t="s">
        <v>179</v>
      </c>
      <c r="B21" s="211" t="s">
        <v>29</v>
      </c>
      <c r="C21" s="211"/>
      <c r="D21" s="211"/>
      <c r="E21" s="211"/>
      <c r="F21" s="211"/>
      <c r="G21" s="211"/>
      <c r="H21" s="211"/>
      <c r="I21" s="211"/>
      <c r="J21" s="211"/>
      <c r="K21" s="211"/>
      <c r="L21" s="211"/>
      <c r="M21" s="211"/>
      <c r="N21" s="211"/>
      <c r="O21" s="211"/>
      <c r="P21" s="211"/>
      <c r="Q21" s="211"/>
      <c r="R21" s="211"/>
      <c r="S21" s="211"/>
      <c r="T21" s="211"/>
    </row>
  </sheetData>
  <mergeCells count="28">
    <mergeCell ref="B20:T20"/>
    <mergeCell ref="B21:T21"/>
    <mergeCell ref="P1:P3"/>
    <mergeCell ref="T1:T3"/>
    <mergeCell ref="A12:L12"/>
    <mergeCell ref="B15:T15"/>
    <mergeCell ref="B16:T16"/>
    <mergeCell ref="J1:J3"/>
    <mergeCell ref="K1:K3"/>
    <mergeCell ref="L1:L3"/>
    <mergeCell ref="M1:M3"/>
    <mergeCell ref="N1:N3"/>
    <mergeCell ref="E1:F2"/>
    <mergeCell ref="G1:H2"/>
    <mergeCell ref="Q1:S1"/>
    <mergeCell ref="O1:O3"/>
    <mergeCell ref="A1:A3"/>
    <mergeCell ref="B19:T19"/>
    <mergeCell ref="Q2:Q3"/>
    <mergeCell ref="R2:S2"/>
    <mergeCell ref="N12:P12"/>
    <mergeCell ref="B14:T14"/>
    <mergeCell ref="B18:T18"/>
    <mergeCell ref="B17:T17"/>
    <mergeCell ref="B1:B3"/>
    <mergeCell ref="C1:C3"/>
    <mergeCell ref="I1:I3"/>
    <mergeCell ref="D1:D3"/>
  </mergeCells>
  <phoneticPr fontId="2" type="noConversion"/>
  <printOptions horizontalCentered="1"/>
  <pageMargins left="0.39370078740157483" right="0.39370078740157483" top="0.98425196850393704" bottom="0.78740157480314965" header="0.47244094488188981" footer="0.39370078740157483"/>
  <pageSetup paperSize="9" scale="86" orientation="landscape" errors="blank" horizontalDpi="300" verticalDpi="300" r:id="rId1"/>
  <headerFooter alignWithMargins="0">
    <oddHeader>&amp;L&amp;"微軟正黑體,粗體"&amp;16附件三之(二)&amp;C&amp;"微軟正黑體,粗體"&amp;16 &amp;U115年度&amp;U　學術研究加給（其他職級）差額執行表</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22AEB-9AB5-40A3-BA16-0376DFE425F9}">
  <sheetPr>
    <tabColor rgb="FF92D050"/>
  </sheetPr>
  <dimension ref="A1:Q18"/>
  <sheetViews>
    <sheetView zoomScaleNormal="100" workbookViewId="0">
      <pane ySplit="2" topLeftCell="A3" activePane="bottomLeft" state="frozen"/>
      <selection pane="bottomLeft" sqref="A1:A2"/>
    </sheetView>
  </sheetViews>
  <sheetFormatPr defaultColWidth="9" defaultRowHeight="14.5" x14ac:dyDescent="0.4"/>
  <cols>
    <col min="1" max="1" width="6.6328125" style="14" customWidth="1"/>
    <col min="2" max="2" width="7.6328125" style="14" customWidth="1"/>
    <col min="3" max="3" width="10.6328125" style="14" customWidth="1"/>
    <col min="4" max="4" width="5.453125" style="14" bestFit="1" customWidth="1"/>
    <col min="5" max="6" width="7.1796875" style="22" customWidth="1"/>
    <col min="7" max="8" width="8.6328125" style="15" customWidth="1"/>
    <col min="9" max="10" width="9.1796875" style="14" customWidth="1"/>
    <col min="11" max="11" width="8.6328125" style="15" customWidth="1"/>
    <col min="12" max="12" width="5.6328125" style="15" customWidth="1"/>
    <col min="13" max="13" width="10.6328125" style="15" customWidth="1"/>
    <col min="14" max="14" width="10.1796875" style="15" customWidth="1"/>
    <col min="15" max="15" width="11.6328125" style="15" customWidth="1"/>
    <col min="16" max="16" width="9.6328125" style="14" customWidth="1"/>
    <col min="17" max="17" width="8.6328125" style="14" customWidth="1"/>
    <col min="18" max="16384" width="9" style="14"/>
  </cols>
  <sheetData>
    <row r="1" spans="1:17" s="16" customFormat="1" ht="14.5" customHeight="1" x14ac:dyDescent="0.4">
      <c r="A1" s="240" t="s">
        <v>68</v>
      </c>
      <c r="B1" s="222" t="s">
        <v>81</v>
      </c>
      <c r="C1" s="224" t="s">
        <v>7</v>
      </c>
      <c r="D1" s="224" t="s">
        <v>150</v>
      </c>
      <c r="E1" s="246" t="s">
        <v>47</v>
      </c>
      <c r="F1" s="247"/>
      <c r="G1" s="246" t="s">
        <v>30</v>
      </c>
      <c r="H1" s="247"/>
      <c r="I1" s="212" t="s">
        <v>82</v>
      </c>
      <c r="J1" s="212" t="s">
        <v>48</v>
      </c>
      <c r="K1" s="218" t="s">
        <v>33</v>
      </c>
      <c r="L1" s="212" t="s">
        <v>34</v>
      </c>
      <c r="M1" s="202" t="s">
        <v>35</v>
      </c>
      <c r="N1" s="218" t="s">
        <v>25</v>
      </c>
      <c r="O1" s="212" t="s">
        <v>83</v>
      </c>
      <c r="P1" s="212" t="s">
        <v>26</v>
      </c>
      <c r="Q1" s="215" t="s">
        <v>16</v>
      </c>
    </row>
    <row r="2" spans="1:17" ht="17.149999999999999" customHeight="1" x14ac:dyDescent="0.4">
      <c r="A2" s="242"/>
      <c r="B2" s="220"/>
      <c r="C2" s="204"/>
      <c r="D2" s="204"/>
      <c r="E2" s="17" t="s">
        <v>23</v>
      </c>
      <c r="F2" s="17" t="s">
        <v>24</v>
      </c>
      <c r="G2" s="17" t="s">
        <v>23</v>
      </c>
      <c r="H2" s="17" t="s">
        <v>24</v>
      </c>
      <c r="I2" s="214"/>
      <c r="J2" s="214"/>
      <c r="K2" s="204"/>
      <c r="L2" s="214"/>
      <c r="M2" s="204"/>
      <c r="N2" s="220"/>
      <c r="O2" s="221"/>
      <c r="P2" s="214"/>
      <c r="Q2" s="217"/>
    </row>
    <row r="3" spans="1:17" s="21" customFormat="1" ht="70" x14ac:dyDescent="0.4">
      <c r="A3" s="33" t="s">
        <v>57</v>
      </c>
      <c r="B3" s="34" t="s">
        <v>75</v>
      </c>
      <c r="C3" s="95" t="s">
        <v>151</v>
      </c>
      <c r="D3" s="95" t="s">
        <v>152</v>
      </c>
      <c r="E3" s="35">
        <v>110</v>
      </c>
      <c r="F3" s="35">
        <v>112</v>
      </c>
      <c r="G3" s="36">
        <v>32385</v>
      </c>
      <c r="H3" s="36">
        <v>33700</v>
      </c>
      <c r="I3" s="96">
        <f>H3-G3</f>
        <v>1315</v>
      </c>
      <c r="J3" s="97">
        <f>IFERROR(I3/G3,"--")</f>
        <v>4.0605218465338891E-2</v>
      </c>
      <c r="K3" s="37" t="s">
        <v>76</v>
      </c>
      <c r="L3" s="37">
        <v>5</v>
      </c>
      <c r="M3" s="98">
        <f>I3*L3</f>
        <v>6575</v>
      </c>
      <c r="N3" s="38" t="s">
        <v>159</v>
      </c>
      <c r="O3" s="38" t="s">
        <v>159</v>
      </c>
      <c r="P3" s="34" t="s">
        <v>170</v>
      </c>
      <c r="Q3" s="40"/>
    </row>
    <row r="4" spans="1:17" s="21" customFormat="1" ht="70" x14ac:dyDescent="0.4">
      <c r="A4" s="33" t="s">
        <v>60</v>
      </c>
      <c r="B4" s="34" t="s">
        <v>77</v>
      </c>
      <c r="C4" s="95" t="s">
        <v>180</v>
      </c>
      <c r="D4" s="95" t="s">
        <v>153</v>
      </c>
      <c r="E4" s="35">
        <v>113</v>
      </c>
      <c r="F4" s="35">
        <v>115</v>
      </c>
      <c r="G4" s="36">
        <v>25050</v>
      </c>
      <c r="H4" s="36">
        <v>25820</v>
      </c>
      <c r="I4" s="96">
        <f>H4-G4</f>
        <v>770</v>
      </c>
      <c r="J4" s="97">
        <f t="shared" ref="J4:J10" si="0">IFERROR(I4/G4,"--")</f>
        <v>3.0738522954091817E-2</v>
      </c>
      <c r="K4" s="37" t="s">
        <v>76</v>
      </c>
      <c r="L4" s="37">
        <v>5</v>
      </c>
      <c r="M4" s="98">
        <f>I4*L4</f>
        <v>3850</v>
      </c>
      <c r="N4" s="38" t="s">
        <v>159</v>
      </c>
      <c r="O4" s="38" t="s">
        <v>159</v>
      </c>
      <c r="P4" s="34" t="s">
        <v>170</v>
      </c>
      <c r="Q4" s="40"/>
    </row>
    <row r="5" spans="1:17" s="21" customFormat="1" ht="17.149999999999999" customHeight="1" x14ac:dyDescent="0.4">
      <c r="A5" s="41"/>
      <c r="B5" s="42"/>
      <c r="C5" s="43"/>
      <c r="D5" s="43"/>
      <c r="E5" s="44"/>
      <c r="F5" s="44"/>
      <c r="G5" s="45"/>
      <c r="H5" s="45"/>
      <c r="I5" s="96">
        <f t="shared" ref="I5:I10" si="1">H5-G5</f>
        <v>0</v>
      </c>
      <c r="J5" s="97" t="str">
        <f t="shared" si="0"/>
        <v>--</v>
      </c>
      <c r="K5" s="46"/>
      <c r="L5" s="46"/>
      <c r="M5" s="98">
        <f t="shared" ref="M5:M10" si="2">I5*L5</f>
        <v>0</v>
      </c>
      <c r="N5" s="47"/>
      <c r="O5" s="47"/>
      <c r="P5" s="43"/>
      <c r="Q5" s="49"/>
    </row>
    <row r="6" spans="1:17" s="21" customFormat="1" ht="17.149999999999999" customHeight="1" x14ac:dyDescent="0.4">
      <c r="A6" s="41"/>
      <c r="B6" s="42"/>
      <c r="C6" s="43"/>
      <c r="D6" s="43"/>
      <c r="E6" s="44"/>
      <c r="F6" s="44"/>
      <c r="G6" s="45"/>
      <c r="H6" s="45"/>
      <c r="I6" s="96">
        <f t="shared" si="1"/>
        <v>0</v>
      </c>
      <c r="J6" s="97" t="str">
        <f t="shared" si="0"/>
        <v>--</v>
      </c>
      <c r="K6" s="46"/>
      <c r="L6" s="46"/>
      <c r="M6" s="98">
        <f t="shared" si="2"/>
        <v>0</v>
      </c>
      <c r="N6" s="47"/>
      <c r="O6" s="47"/>
      <c r="P6" s="43"/>
      <c r="Q6" s="49"/>
    </row>
    <row r="7" spans="1:17" s="21" customFormat="1" ht="17.149999999999999" customHeight="1" x14ac:dyDescent="0.4">
      <c r="A7" s="41"/>
      <c r="B7" s="42"/>
      <c r="C7" s="43"/>
      <c r="D7" s="43"/>
      <c r="E7" s="44"/>
      <c r="F7" s="44"/>
      <c r="G7" s="45"/>
      <c r="H7" s="45"/>
      <c r="I7" s="96">
        <f t="shared" si="1"/>
        <v>0</v>
      </c>
      <c r="J7" s="97" t="str">
        <f t="shared" si="0"/>
        <v>--</v>
      </c>
      <c r="K7" s="46"/>
      <c r="L7" s="46"/>
      <c r="M7" s="98">
        <f t="shared" si="2"/>
        <v>0</v>
      </c>
      <c r="N7" s="47"/>
      <c r="O7" s="47"/>
      <c r="P7" s="43"/>
      <c r="Q7" s="49"/>
    </row>
    <row r="8" spans="1:17" s="21" customFormat="1" ht="17.149999999999999" customHeight="1" x14ac:dyDescent="0.4">
      <c r="A8" s="41"/>
      <c r="B8" s="42"/>
      <c r="C8" s="43"/>
      <c r="D8" s="43"/>
      <c r="E8" s="44"/>
      <c r="F8" s="44"/>
      <c r="G8" s="45"/>
      <c r="H8" s="45"/>
      <c r="I8" s="96">
        <f t="shared" si="1"/>
        <v>0</v>
      </c>
      <c r="J8" s="97" t="str">
        <f t="shared" si="0"/>
        <v>--</v>
      </c>
      <c r="K8" s="46"/>
      <c r="L8" s="46"/>
      <c r="M8" s="98">
        <f t="shared" si="2"/>
        <v>0</v>
      </c>
      <c r="N8" s="47"/>
      <c r="O8" s="47"/>
      <c r="P8" s="43"/>
      <c r="Q8" s="49"/>
    </row>
    <row r="9" spans="1:17" s="21" customFormat="1" ht="17.149999999999999" customHeight="1" x14ac:dyDescent="0.4">
      <c r="A9" s="41"/>
      <c r="B9" s="42"/>
      <c r="C9" s="43"/>
      <c r="D9" s="43"/>
      <c r="E9" s="44"/>
      <c r="F9" s="44"/>
      <c r="G9" s="45"/>
      <c r="H9" s="45"/>
      <c r="I9" s="96">
        <f t="shared" si="1"/>
        <v>0</v>
      </c>
      <c r="J9" s="97" t="str">
        <f t="shared" si="0"/>
        <v>--</v>
      </c>
      <c r="K9" s="46"/>
      <c r="L9" s="46"/>
      <c r="M9" s="98">
        <f t="shared" si="2"/>
        <v>0</v>
      </c>
      <c r="N9" s="47"/>
      <c r="O9" s="47"/>
      <c r="P9" s="43"/>
      <c r="Q9" s="49"/>
    </row>
    <row r="10" spans="1:17" s="21" customFormat="1" ht="17.149999999999999" customHeight="1" thickBot="1" x14ac:dyDescent="0.45">
      <c r="A10" s="50"/>
      <c r="B10" s="51"/>
      <c r="C10" s="52"/>
      <c r="D10" s="52"/>
      <c r="E10" s="53"/>
      <c r="F10" s="53"/>
      <c r="G10" s="54"/>
      <c r="H10" s="54"/>
      <c r="I10" s="96">
        <f t="shared" si="1"/>
        <v>0</v>
      </c>
      <c r="J10" s="97" t="str">
        <f t="shared" si="0"/>
        <v>--</v>
      </c>
      <c r="K10" s="55"/>
      <c r="L10" s="55"/>
      <c r="M10" s="98">
        <f t="shared" si="2"/>
        <v>0</v>
      </c>
      <c r="N10" s="56"/>
      <c r="O10" s="56"/>
      <c r="P10" s="52"/>
      <c r="Q10" s="58"/>
    </row>
    <row r="11" spans="1:17" ht="17.149999999999999" customHeight="1" thickBot="1" x14ac:dyDescent="0.45">
      <c r="A11" s="205" t="s">
        <v>66</v>
      </c>
      <c r="B11" s="206"/>
      <c r="C11" s="206"/>
      <c r="D11" s="206"/>
      <c r="E11" s="206"/>
      <c r="F11" s="206"/>
      <c r="G11" s="206"/>
      <c r="H11" s="206"/>
      <c r="I11" s="206"/>
      <c r="J11" s="206"/>
      <c r="K11" s="206"/>
      <c r="L11" s="207"/>
      <c r="M11" s="59">
        <f>SUM(M3:M10)</f>
        <v>10425</v>
      </c>
      <c r="N11" s="244"/>
      <c r="O11" s="206"/>
      <c r="P11" s="206"/>
      <c r="Q11" s="245"/>
    </row>
    <row r="12" spans="1:17" ht="17.149999999999999" customHeight="1" x14ac:dyDescent="0.4">
      <c r="E12" s="16"/>
      <c r="F12" s="16"/>
      <c r="G12" s="14"/>
      <c r="H12" s="14"/>
      <c r="K12" s="18"/>
      <c r="L12" s="18"/>
      <c r="M12" s="18"/>
    </row>
    <row r="13" spans="1:17" s="20" customFormat="1" ht="22" customHeight="1" x14ac:dyDescent="0.4">
      <c r="A13" s="19" t="s">
        <v>27</v>
      </c>
      <c r="B13" s="208" t="s">
        <v>80</v>
      </c>
      <c r="C13" s="208"/>
      <c r="D13" s="208"/>
      <c r="E13" s="208"/>
      <c r="F13" s="208"/>
      <c r="G13" s="208"/>
      <c r="H13" s="208"/>
      <c r="I13" s="208"/>
      <c r="J13" s="208"/>
      <c r="K13" s="208"/>
      <c r="L13" s="208"/>
      <c r="M13" s="208"/>
      <c r="N13" s="208"/>
      <c r="O13" s="208"/>
      <c r="P13" s="208"/>
      <c r="Q13" s="208"/>
    </row>
    <row r="14" spans="1:17" s="20" customFormat="1" ht="22" customHeight="1" x14ac:dyDescent="0.4">
      <c r="A14" s="19" t="s">
        <v>37</v>
      </c>
      <c r="B14" s="208" t="s">
        <v>186</v>
      </c>
      <c r="C14" s="208"/>
      <c r="D14" s="208"/>
      <c r="E14" s="208"/>
      <c r="F14" s="208"/>
      <c r="G14" s="208"/>
      <c r="H14" s="208"/>
      <c r="I14" s="208"/>
      <c r="J14" s="208"/>
      <c r="K14" s="208"/>
      <c r="L14" s="208"/>
      <c r="M14" s="208"/>
      <c r="N14" s="208"/>
      <c r="O14" s="208"/>
      <c r="P14" s="208"/>
      <c r="Q14" s="208"/>
    </row>
    <row r="15" spans="1:17" s="20" customFormat="1" ht="54" customHeight="1" x14ac:dyDescent="0.4">
      <c r="A15" s="19" t="s">
        <v>38</v>
      </c>
      <c r="B15" s="208" t="s">
        <v>146</v>
      </c>
      <c r="C15" s="208"/>
      <c r="D15" s="208"/>
      <c r="E15" s="208"/>
      <c r="F15" s="208"/>
      <c r="G15" s="208"/>
      <c r="H15" s="208"/>
      <c r="I15" s="208"/>
      <c r="J15" s="208"/>
      <c r="K15" s="208"/>
      <c r="L15" s="208"/>
      <c r="M15" s="208"/>
      <c r="N15" s="208"/>
      <c r="O15" s="208"/>
      <c r="P15" s="208"/>
      <c r="Q15" s="208"/>
    </row>
    <row r="16" spans="1:17" s="20" customFormat="1" ht="38" customHeight="1" x14ac:dyDescent="0.4">
      <c r="A16" s="19" t="s">
        <v>39</v>
      </c>
      <c r="B16" s="208" t="s">
        <v>28</v>
      </c>
      <c r="C16" s="208"/>
      <c r="D16" s="208"/>
      <c r="E16" s="208"/>
      <c r="F16" s="208"/>
      <c r="G16" s="208"/>
      <c r="H16" s="208"/>
      <c r="I16" s="208"/>
      <c r="J16" s="208"/>
      <c r="K16" s="208"/>
      <c r="L16" s="208"/>
      <c r="M16" s="208"/>
      <c r="N16" s="208"/>
      <c r="O16" s="208"/>
      <c r="P16" s="208"/>
      <c r="Q16" s="208"/>
    </row>
    <row r="17" spans="1:17" s="20" customFormat="1" ht="22" customHeight="1" x14ac:dyDescent="0.4">
      <c r="A17" s="19" t="s">
        <v>62</v>
      </c>
      <c r="B17" s="211" t="s">
        <v>176</v>
      </c>
      <c r="C17" s="211"/>
      <c r="D17" s="211"/>
      <c r="E17" s="211"/>
      <c r="F17" s="211"/>
      <c r="G17" s="211"/>
      <c r="H17" s="211"/>
      <c r="I17" s="211"/>
      <c r="J17" s="211"/>
      <c r="K17" s="211"/>
      <c r="L17" s="211"/>
      <c r="M17" s="211"/>
      <c r="N17" s="211"/>
      <c r="O17" s="211"/>
      <c r="P17" s="211"/>
      <c r="Q17" s="211"/>
    </row>
    <row r="18" spans="1:17" s="20" customFormat="1" ht="22" customHeight="1" x14ac:dyDescent="0.4">
      <c r="A18" s="19" t="s">
        <v>63</v>
      </c>
      <c r="B18" s="211" t="s">
        <v>29</v>
      </c>
      <c r="C18" s="211"/>
      <c r="D18" s="211"/>
      <c r="E18" s="211"/>
      <c r="F18" s="211"/>
      <c r="G18" s="211"/>
      <c r="H18" s="211"/>
      <c r="I18" s="211"/>
      <c r="J18" s="211"/>
      <c r="K18" s="211"/>
      <c r="L18" s="211"/>
      <c r="M18" s="211"/>
      <c r="N18" s="211"/>
      <c r="O18" s="211"/>
      <c r="P18" s="211"/>
      <c r="Q18" s="211"/>
    </row>
  </sheetData>
  <mergeCells count="23">
    <mergeCell ref="B16:Q16"/>
    <mergeCell ref="B1:B2"/>
    <mergeCell ref="C1:C2"/>
    <mergeCell ref="E1:F1"/>
    <mergeCell ref="G1:H1"/>
    <mergeCell ref="I1:I2"/>
    <mergeCell ref="D1:D2"/>
    <mergeCell ref="B18:Q18"/>
    <mergeCell ref="P1:P2"/>
    <mergeCell ref="Q1:Q2"/>
    <mergeCell ref="A11:L11"/>
    <mergeCell ref="N11:Q11"/>
    <mergeCell ref="B14:Q14"/>
    <mergeCell ref="B15:Q15"/>
    <mergeCell ref="J1:J2"/>
    <mergeCell ref="K1:K2"/>
    <mergeCell ref="L1:L2"/>
    <mergeCell ref="M1:M2"/>
    <mergeCell ref="N1:N2"/>
    <mergeCell ref="B13:Q13"/>
    <mergeCell ref="O1:O2"/>
    <mergeCell ref="A1:A2"/>
    <mergeCell ref="B17:Q17"/>
  </mergeCells>
  <phoneticPr fontId="2" type="noConversion"/>
  <printOptions horizontalCentered="1"/>
  <pageMargins left="0.39370078740157483" right="0.39370078740157483" top="0.98425196850393704" bottom="0.78740157480314965" header="0.47244094488188981" footer="0.39370078740157483"/>
  <pageSetup paperSize="9" scale="93" orientation="landscape" errors="blank" horizontalDpi="300" verticalDpi="300" r:id="rId1"/>
  <headerFooter alignWithMargins="0">
    <oddHeader>&amp;L&amp;"微軟正黑體,粗體"&amp;16附件四&amp;C&amp;"微軟正黑體,粗體"&amp;16 &amp;U115年度&amp;U　主管加給差額執行表</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FB6E1-F477-46FE-AB23-A6032EEEF589}">
  <sheetPr>
    <tabColor rgb="FF92D050"/>
  </sheetPr>
  <dimension ref="A1:R18"/>
  <sheetViews>
    <sheetView zoomScaleNormal="100" workbookViewId="0">
      <pane ySplit="2" topLeftCell="A3" activePane="bottomLeft" state="frozen"/>
      <selection pane="bottomLeft" sqref="A1:A2"/>
    </sheetView>
  </sheetViews>
  <sheetFormatPr defaultColWidth="9" defaultRowHeight="14.5" x14ac:dyDescent="0.4"/>
  <cols>
    <col min="1" max="1" width="6.6328125" style="14" customWidth="1"/>
    <col min="2" max="2" width="7.6328125" style="14" customWidth="1"/>
    <col min="3" max="3" width="10.6328125" style="14" customWidth="1"/>
    <col min="4" max="5" width="5.453125" style="14" bestFit="1" customWidth="1"/>
    <col min="6" max="7" width="7.1796875" style="22" customWidth="1"/>
    <col min="8" max="9" width="8.6328125" style="15" customWidth="1"/>
    <col min="10" max="11" width="9.1796875" style="14" customWidth="1"/>
    <col min="12" max="12" width="8.6328125" style="15" customWidth="1"/>
    <col min="13" max="13" width="5.6328125" style="15" customWidth="1"/>
    <col min="14" max="14" width="10.6328125" style="15" customWidth="1"/>
    <col min="15" max="15" width="10.1796875" style="15" customWidth="1"/>
    <col min="16" max="16" width="11.6328125" style="15" customWidth="1"/>
    <col min="17" max="17" width="9.6328125" style="14" customWidth="1"/>
    <col min="18" max="18" width="8.6328125" style="14" customWidth="1"/>
    <col min="19" max="16384" width="9" style="14"/>
  </cols>
  <sheetData>
    <row r="1" spans="1:18" s="16" customFormat="1" ht="14.5" customHeight="1" x14ac:dyDescent="0.4">
      <c r="A1" s="240" t="s">
        <v>68</v>
      </c>
      <c r="B1" s="222" t="s">
        <v>81</v>
      </c>
      <c r="C1" s="224" t="s">
        <v>7</v>
      </c>
      <c r="D1" s="224" t="s">
        <v>150</v>
      </c>
      <c r="E1" s="224" t="s">
        <v>143</v>
      </c>
      <c r="F1" s="246" t="s">
        <v>47</v>
      </c>
      <c r="G1" s="247"/>
      <c r="H1" s="246" t="s">
        <v>32</v>
      </c>
      <c r="I1" s="247"/>
      <c r="J1" s="212" t="s">
        <v>82</v>
      </c>
      <c r="K1" s="212" t="s">
        <v>48</v>
      </c>
      <c r="L1" s="218" t="s">
        <v>33</v>
      </c>
      <c r="M1" s="212" t="s">
        <v>34</v>
      </c>
      <c r="N1" s="202" t="s">
        <v>35</v>
      </c>
      <c r="O1" s="218" t="s">
        <v>25</v>
      </c>
      <c r="P1" s="212" t="s">
        <v>83</v>
      </c>
      <c r="Q1" s="212" t="s">
        <v>26</v>
      </c>
      <c r="R1" s="215" t="s">
        <v>16</v>
      </c>
    </row>
    <row r="2" spans="1:18" ht="17.149999999999999" customHeight="1" x14ac:dyDescent="0.4">
      <c r="A2" s="242"/>
      <c r="B2" s="220"/>
      <c r="C2" s="204"/>
      <c r="D2" s="204"/>
      <c r="E2" s="204"/>
      <c r="F2" s="17" t="s">
        <v>23</v>
      </c>
      <c r="G2" s="17" t="s">
        <v>24</v>
      </c>
      <c r="H2" s="17" t="s">
        <v>23</v>
      </c>
      <c r="I2" s="17" t="s">
        <v>24</v>
      </c>
      <c r="J2" s="214"/>
      <c r="K2" s="214"/>
      <c r="L2" s="204"/>
      <c r="M2" s="214"/>
      <c r="N2" s="204"/>
      <c r="O2" s="220"/>
      <c r="P2" s="221"/>
      <c r="Q2" s="214"/>
      <c r="R2" s="217"/>
    </row>
    <row r="3" spans="1:18" s="21" customFormat="1" ht="98" x14ac:dyDescent="0.4">
      <c r="A3" s="33" t="s">
        <v>57</v>
      </c>
      <c r="B3" s="34" t="s">
        <v>72</v>
      </c>
      <c r="C3" s="95" t="s">
        <v>151</v>
      </c>
      <c r="D3" s="95" t="s">
        <v>156</v>
      </c>
      <c r="E3" s="35">
        <v>450</v>
      </c>
      <c r="F3" s="35">
        <v>110</v>
      </c>
      <c r="G3" s="35">
        <v>113</v>
      </c>
      <c r="H3" s="36">
        <v>37530</v>
      </c>
      <c r="I3" s="36">
        <v>40650</v>
      </c>
      <c r="J3" s="96">
        <f>I3-H3</f>
        <v>3120</v>
      </c>
      <c r="K3" s="97">
        <f>IFERROR(J3/H3,"--")</f>
        <v>8.3133493205435657E-2</v>
      </c>
      <c r="L3" s="37" t="s">
        <v>74</v>
      </c>
      <c r="M3" s="37">
        <v>7</v>
      </c>
      <c r="N3" s="98">
        <f>J3*M3</f>
        <v>21840</v>
      </c>
      <c r="O3" s="38" t="s">
        <v>160</v>
      </c>
      <c r="P3" s="38" t="s">
        <v>160</v>
      </c>
      <c r="Q3" s="34" t="s">
        <v>171</v>
      </c>
      <c r="R3" s="40"/>
    </row>
    <row r="4" spans="1:18" s="21" customFormat="1" ht="98" x14ac:dyDescent="0.4">
      <c r="A4" s="229" t="s">
        <v>60</v>
      </c>
      <c r="B4" s="231" t="s">
        <v>73</v>
      </c>
      <c r="C4" s="233" t="s">
        <v>172</v>
      </c>
      <c r="D4" s="233" t="s">
        <v>157</v>
      </c>
      <c r="E4" s="35">
        <v>390</v>
      </c>
      <c r="F4" s="35">
        <v>110</v>
      </c>
      <c r="G4" s="35">
        <v>115</v>
      </c>
      <c r="H4" s="36">
        <v>34440</v>
      </c>
      <c r="I4" s="36">
        <v>38460</v>
      </c>
      <c r="J4" s="96">
        <f>I4-H4</f>
        <v>4020</v>
      </c>
      <c r="K4" s="97">
        <f t="shared" ref="K4:K10" si="0">IFERROR(J4/H4,"--")</f>
        <v>0.11672473867595819</v>
      </c>
      <c r="L4" s="37" t="s">
        <v>74</v>
      </c>
      <c r="M4" s="37">
        <v>7</v>
      </c>
      <c r="N4" s="98">
        <f>J4*M4</f>
        <v>28140</v>
      </c>
      <c r="O4" s="38" t="s">
        <v>165</v>
      </c>
      <c r="P4" s="38" t="s">
        <v>160</v>
      </c>
      <c r="Q4" s="34" t="s">
        <v>171</v>
      </c>
      <c r="R4" s="228" t="s">
        <v>177</v>
      </c>
    </row>
    <row r="5" spans="1:18" s="21" customFormat="1" ht="70" x14ac:dyDescent="0.4">
      <c r="A5" s="230"/>
      <c r="B5" s="232"/>
      <c r="C5" s="234"/>
      <c r="D5" s="234"/>
      <c r="E5" s="35">
        <v>410</v>
      </c>
      <c r="F5" s="35">
        <v>110</v>
      </c>
      <c r="G5" s="35">
        <v>115</v>
      </c>
      <c r="H5" s="36">
        <v>35470</v>
      </c>
      <c r="I5" s="36">
        <v>39610</v>
      </c>
      <c r="J5" s="96">
        <f t="shared" ref="J5:J10" si="1">I5-H5</f>
        <v>4140</v>
      </c>
      <c r="K5" s="97">
        <f t="shared" si="0"/>
        <v>0.1167183535382013</v>
      </c>
      <c r="L5" s="37" t="s">
        <v>164</v>
      </c>
      <c r="M5" s="37">
        <v>5</v>
      </c>
      <c r="N5" s="98">
        <f t="shared" ref="N5:N10" si="2">J5*M5</f>
        <v>20700</v>
      </c>
      <c r="O5" s="38" t="s">
        <v>167</v>
      </c>
      <c r="P5" s="38" t="s">
        <v>167</v>
      </c>
      <c r="Q5" s="34" t="s">
        <v>173</v>
      </c>
      <c r="R5" s="147"/>
    </row>
    <row r="6" spans="1:18" s="21" customFormat="1" ht="17.149999999999999" customHeight="1" x14ac:dyDescent="0.4">
      <c r="A6" s="41"/>
      <c r="B6" s="42"/>
      <c r="C6" s="43"/>
      <c r="D6" s="43"/>
      <c r="E6" s="43"/>
      <c r="F6" s="44"/>
      <c r="G6" s="44"/>
      <c r="H6" s="45"/>
      <c r="I6" s="45"/>
      <c r="J6" s="96">
        <f t="shared" si="1"/>
        <v>0</v>
      </c>
      <c r="K6" s="97" t="str">
        <f t="shared" si="0"/>
        <v>--</v>
      </c>
      <c r="L6" s="46"/>
      <c r="M6" s="46"/>
      <c r="N6" s="98">
        <f t="shared" si="2"/>
        <v>0</v>
      </c>
      <c r="O6" s="47"/>
      <c r="P6" s="47"/>
      <c r="Q6" s="43"/>
      <c r="R6" s="49"/>
    </row>
    <row r="7" spans="1:18" s="21" customFormat="1" ht="17.149999999999999" customHeight="1" x14ac:dyDescent="0.4">
      <c r="A7" s="41"/>
      <c r="B7" s="42"/>
      <c r="C7" s="43"/>
      <c r="D7" s="43"/>
      <c r="E7" s="43"/>
      <c r="F7" s="44"/>
      <c r="G7" s="44"/>
      <c r="H7" s="45"/>
      <c r="I7" s="45"/>
      <c r="J7" s="96">
        <f t="shared" si="1"/>
        <v>0</v>
      </c>
      <c r="K7" s="97" t="str">
        <f t="shared" si="0"/>
        <v>--</v>
      </c>
      <c r="L7" s="46"/>
      <c r="M7" s="46"/>
      <c r="N7" s="98">
        <f t="shared" si="2"/>
        <v>0</v>
      </c>
      <c r="O7" s="47"/>
      <c r="P7" s="47"/>
      <c r="Q7" s="43"/>
      <c r="R7" s="49"/>
    </row>
    <row r="8" spans="1:18" s="21" customFormat="1" ht="17.149999999999999" customHeight="1" x14ac:dyDescent="0.4">
      <c r="A8" s="41"/>
      <c r="B8" s="42"/>
      <c r="C8" s="43"/>
      <c r="D8" s="43"/>
      <c r="E8" s="43"/>
      <c r="F8" s="44"/>
      <c r="G8" s="44"/>
      <c r="H8" s="45"/>
      <c r="I8" s="45"/>
      <c r="J8" s="96">
        <f t="shared" si="1"/>
        <v>0</v>
      </c>
      <c r="K8" s="97" t="str">
        <f t="shared" si="0"/>
        <v>--</v>
      </c>
      <c r="L8" s="46"/>
      <c r="M8" s="46"/>
      <c r="N8" s="98">
        <f t="shared" si="2"/>
        <v>0</v>
      </c>
      <c r="O8" s="47"/>
      <c r="P8" s="47"/>
      <c r="Q8" s="43"/>
      <c r="R8" s="49"/>
    </row>
    <row r="9" spans="1:18" s="21" customFormat="1" ht="17.149999999999999" customHeight="1" x14ac:dyDescent="0.4">
      <c r="A9" s="41"/>
      <c r="B9" s="42"/>
      <c r="C9" s="43"/>
      <c r="D9" s="43"/>
      <c r="E9" s="43"/>
      <c r="F9" s="44"/>
      <c r="G9" s="44"/>
      <c r="H9" s="45"/>
      <c r="I9" s="45"/>
      <c r="J9" s="96">
        <f t="shared" si="1"/>
        <v>0</v>
      </c>
      <c r="K9" s="97" t="str">
        <f t="shared" si="0"/>
        <v>--</v>
      </c>
      <c r="L9" s="46"/>
      <c r="M9" s="46"/>
      <c r="N9" s="98">
        <f t="shared" si="2"/>
        <v>0</v>
      </c>
      <c r="O9" s="47"/>
      <c r="P9" s="47"/>
      <c r="Q9" s="43"/>
      <c r="R9" s="49"/>
    </row>
    <row r="10" spans="1:18" s="21" customFormat="1" ht="17.149999999999999" customHeight="1" thickBot="1" x14ac:dyDescent="0.45">
      <c r="A10" s="50"/>
      <c r="B10" s="51"/>
      <c r="C10" s="52"/>
      <c r="D10" s="52"/>
      <c r="E10" s="52"/>
      <c r="F10" s="53"/>
      <c r="G10" s="53"/>
      <c r="H10" s="54"/>
      <c r="I10" s="54"/>
      <c r="J10" s="96">
        <f t="shared" si="1"/>
        <v>0</v>
      </c>
      <c r="K10" s="97" t="str">
        <f t="shared" si="0"/>
        <v>--</v>
      </c>
      <c r="L10" s="55"/>
      <c r="M10" s="55"/>
      <c r="N10" s="98">
        <f t="shared" si="2"/>
        <v>0</v>
      </c>
      <c r="O10" s="56"/>
      <c r="P10" s="56"/>
      <c r="Q10" s="52"/>
      <c r="R10" s="58"/>
    </row>
    <row r="11" spans="1:18" ht="17.149999999999999" customHeight="1" thickBot="1" x14ac:dyDescent="0.45">
      <c r="A11" s="205" t="s">
        <v>66</v>
      </c>
      <c r="B11" s="206"/>
      <c r="C11" s="206"/>
      <c r="D11" s="206"/>
      <c r="E11" s="206"/>
      <c r="F11" s="206"/>
      <c r="G11" s="206"/>
      <c r="H11" s="206"/>
      <c r="I11" s="206"/>
      <c r="J11" s="206"/>
      <c r="K11" s="206"/>
      <c r="L11" s="206"/>
      <c r="M11" s="207"/>
      <c r="N11" s="59">
        <f>SUM(N3:N10)</f>
        <v>70680</v>
      </c>
      <c r="O11" s="244"/>
      <c r="P11" s="206"/>
      <c r="Q11" s="206"/>
      <c r="R11" s="245"/>
    </row>
    <row r="12" spans="1:18" ht="17.149999999999999" customHeight="1" x14ac:dyDescent="0.4">
      <c r="F12" s="16"/>
      <c r="G12" s="16"/>
      <c r="H12" s="14"/>
      <c r="I12" s="14"/>
      <c r="L12" s="18"/>
      <c r="M12" s="18"/>
      <c r="N12" s="18"/>
    </row>
    <row r="13" spans="1:18" s="20" customFormat="1" ht="22" customHeight="1" x14ac:dyDescent="0.4">
      <c r="A13" s="19" t="s">
        <v>27</v>
      </c>
      <c r="B13" s="208" t="s">
        <v>80</v>
      </c>
      <c r="C13" s="208"/>
      <c r="D13" s="208"/>
      <c r="E13" s="208"/>
      <c r="F13" s="208"/>
      <c r="G13" s="208"/>
      <c r="H13" s="208"/>
      <c r="I13" s="208"/>
      <c r="J13" s="208"/>
      <c r="K13" s="208"/>
      <c r="L13" s="208"/>
      <c r="M13" s="208"/>
      <c r="N13" s="208"/>
      <c r="O13" s="208"/>
      <c r="P13" s="208"/>
      <c r="Q13" s="208"/>
      <c r="R13" s="208"/>
    </row>
    <row r="14" spans="1:18" s="20" customFormat="1" ht="38" customHeight="1" x14ac:dyDescent="0.4">
      <c r="A14" s="19" t="s">
        <v>37</v>
      </c>
      <c r="B14" s="208" t="s">
        <v>183</v>
      </c>
      <c r="C14" s="208"/>
      <c r="D14" s="208"/>
      <c r="E14" s="208"/>
      <c r="F14" s="208"/>
      <c r="G14" s="208"/>
      <c r="H14" s="208"/>
      <c r="I14" s="208"/>
      <c r="J14" s="208"/>
      <c r="K14" s="208"/>
      <c r="L14" s="208"/>
      <c r="M14" s="208"/>
      <c r="N14" s="208"/>
      <c r="O14" s="208"/>
      <c r="P14" s="208"/>
      <c r="Q14" s="208"/>
      <c r="R14" s="208"/>
    </row>
    <row r="15" spans="1:18" s="20" customFormat="1" ht="54" customHeight="1" x14ac:dyDescent="0.4">
      <c r="A15" s="19" t="s">
        <v>38</v>
      </c>
      <c r="B15" s="208" t="s">
        <v>147</v>
      </c>
      <c r="C15" s="208"/>
      <c r="D15" s="208"/>
      <c r="E15" s="208"/>
      <c r="F15" s="208"/>
      <c r="G15" s="208"/>
      <c r="H15" s="208"/>
      <c r="I15" s="208"/>
      <c r="J15" s="208"/>
      <c r="K15" s="208"/>
      <c r="L15" s="208"/>
      <c r="M15" s="208"/>
      <c r="N15" s="208"/>
      <c r="O15" s="208"/>
      <c r="P15" s="208"/>
      <c r="Q15" s="208"/>
      <c r="R15" s="208"/>
    </row>
    <row r="16" spans="1:18" s="20" customFormat="1" ht="38" customHeight="1" x14ac:dyDescent="0.4">
      <c r="A16" s="19" t="s">
        <v>39</v>
      </c>
      <c r="B16" s="208" t="s">
        <v>28</v>
      </c>
      <c r="C16" s="208"/>
      <c r="D16" s="208"/>
      <c r="E16" s="208"/>
      <c r="F16" s="208"/>
      <c r="G16" s="208"/>
      <c r="H16" s="208"/>
      <c r="I16" s="208"/>
      <c r="J16" s="208"/>
      <c r="K16" s="208"/>
      <c r="L16" s="208"/>
      <c r="M16" s="208"/>
      <c r="N16" s="208"/>
      <c r="O16" s="208"/>
      <c r="P16" s="208"/>
      <c r="Q16" s="208"/>
      <c r="R16" s="208"/>
    </row>
    <row r="17" spans="1:18" s="20" customFormat="1" ht="22" customHeight="1" x14ac:dyDescent="0.4">
      <c r="A17" s="19" t="s">
        <v>62</v>
      </c>
      <c r="B17" s="211" t="s">
        <v>176</v>
      </c>
      <c r="C17" s="211"/>
      <c r="D17" s="211"/>
      <c r="E17" s="211"/>
      <c r="F17" s="211"/>
      <c r="G17" s="211"/>
      <c r="H17" s="211"/>
      <c r="I17" s="211"/>
      <c r="J17" s="211"/>
      <c r="K17" s="211"/>
      <c r="L17" s="211"/>
      <c r="M17" s="211"/>
      <c r="N17" s="211"/>
      <c r="O17" s="211"/>
      <c r="P17" s="211"/>
      <c r="Q17" s="211"/>
      <c r="R17" s="211"/>
    </row>
    <row r="18" spans="1:18" s="20" customFormat="1" ht="22" customHeight="1" x14ac:dyDescent="0.4">
      <c r="A18" s="19" t="s">
        <v>63</v>
      </c>
      <c r="B18" s="211" t="s">
        <v>29</v>
      </c>
      <c r="C18" s="211"/>
      <c r="D18" s="211"/>
      <c r="E18" s="211"/>
      <c r="F18" s="211"/>
      <c r="G18" s="211"/>
      <c r="H18" s="211"/>
      <c r="I18" s="211"/>
      <c r="J18" s="211"/>
      <c r="K18" s="211"/>
      <c r="L18" s="211"/>
      <c r="M18" s="211"/>
      <c r="N18" s="211"/>
      <c r="O18" s="211"/>
      <c r="P18" s="211"/>
      <c r="Q18" s="211"/>
      <c r="R18" s="211"/>
    </row>
  </sheetData>
  <mergeCells count="29">
    <mergeCell ref="B17:R17"/>
    <mergeCell ref="R4:R5"/>
    <mergeCell ref="A4:A5"/>
    <mergeCell ref="B4:B5"/>
    <mergeCell ref="C4:C5"/>
    <mergeCell ref="D4:D5"/>
    <mergeCell ref="B16:R16"/>
    <mergeCell ref="C1:C2"/>
    <mergeCell ref="F1:G1"/>
    <mergeCell ref="H1:I1"/>
    <mergeCell ref="J1:J2"/>
    <mergeCell ref="D1:D2"/>
    <mergeCell ref="E1:E2"/>
    <mergeCell ref="B18:R18"/>
    <mergeCell ref="Q1:Q2"/>
    <mergeCell ref="R1:R2"/>
    <mergeCell ref="A11:M11"/>
    <mergeCell ref="O11:R11"/>
    <mergeCell ref="B14:R14"/>
    <mergeCell ref="B15:R15"/>
    <mergeCell ref="K1:K2"/>
    <mergeCell ref="L1:L2"/>
    <mergeCell ref="M1:M2"/>
    <mergeCell ref="N1:N2"/>
    <mergeCell ref="O1:O2"/>
    <mergeCell ref="B13:R13"/>
    <mergeCell ref="P1:P2"/>
    <mergeCell ref="A1:A2"/>
    <mergeCell ref="B1:B2"/>
  </mergeCells>
  <phoneticPr fontId="2" type="noConversion"/>
  <printOptions horizontalCentered="1"/>
  <pageMargins left="0.39370078740157483" right="0.39370078740157483" top="0.98425196850393704" bottom="0.78740157480314965" header="0.47244094488188981" footer="0.39370078740157483"/>
  <pageSetup paperSize="9" scale="89" orientation="landscape" errors="blank" horizontalDpi="300" verticalDpi="300" r:id="rId1"/>
  <headerFooter alignWithMargins="0">
    <oddHeader>&amp;L&amp;"微軟正黑體,粗體"&amp;16附件五之(一)&amp;C&amp;"微軟正黑體,粗體"&amp;16 &amp;U115年度&amp;U　編制內職員本俸差額執行表</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3998D-DEDC-402B-A3CC-C520FFBBA740}">
  <sheetPr>
    <tabColor rgb="FF92D050"/>
  </sheetPr>
  <dimension ref="A1:Q18"/>
  <sheetViews>
    <sheetView zoomScaleNormal="100" workbookViewId="0">
      <pane ySplit="2" topLeftCell="A3" activePane="bottomLeft" state="frozen"/>
      <selection pane="bottomLeft" sqref="A1:A2"/>
    </sheetView>
  </sheetViews>
  <sheetFormatPr defaultColWidth="9" defaultRowHeight="14.5" x14ac:dyDescent="0.4"/>
  <cols>
    <col min="1" max="1" width="6.6328125" style="14" customWidth="1"/>
    <col min="2" max="2" width="7.6328125" style="14" customWidth="1"/>
    <col min="3" max="3" width="10.6328125" style="14" customWidth="1"/>
    <col min="4" max="4" width="5.453125" style="14" bestFit="1" customWidth="1"/>
    <col min="5" max="6" width="7.1796875" style="22" customWidth="1"/>
    <col min="7" max="8" width="8.6328125" style="15" customWidth="1"/>
    <col min="9" max="10" width="9.1796875" style="14" customWidth="1"/>
    <col min="11" max="11" width="8.6328125" style="15" customWidth="1"/>
    <col min="12" max="12" width="5.6328125" style="15" customWidth="1"/>
    <col min="13" max="13" width="10.6328125" style="15" customWidth="1"/>
    <col min="14" max="14" width="10.1796875" style="15" customWidth="1"/>
    <col min="15" max="15" width="11.6328125" style="15" customWidth="1"/>
    <col min="16" max="16" width="9.6328125" style="14" customWidth="1"/>
    <col min="17" max="17" width="8.6328125" style="14" customWidth="1"/>
    <col min="18" max="16384" width="9" style="14"/>
  </cols>
  <sheetData>
    <row r="1" spans="1:17" s="16" customFormat="1" ht="14.5" customHeight="1" x14ac:dyDescent="0.4">
      <c r="A1" s="240" t="s">
        <v>68</v>
      </c>
      <c r="B1" s="222" t="s">
        <v>81</v>
      </c>
      <c r="C1" s="224" t="s">
        <v>7</v>
      </c>
      <c r="D1" s="224" t="s">
        <v>150</v>
      </c>
      <c r="E1" s="246" t="s">
        <v>47</v>
      </c>
      <c r="F1" s="247"/>
      <c r="G1" s="246" t="s">
        <v>30</v>
      </c>
      <c r="H1" s="247"/>
      <c r="I1" s="212" t="s">
        <v>82</v>
      </c>
      <c r="J1" s="212" t="s">
        <v>48</v>
      </c>
      <c r="K1" s="218" t="s">
        <v>33</v>
      </c>
      <c r="L1" s="212" t="s">
        <v>34</v>
      </c>
      <c r="M1" s="202" t="s">
        <v>35</v>
      </c>
      <c r="N1" s="218" t="s">
        <v>25</v>
      </c>
      <c r="O1" s="212" t="s">
        <v>83</v>
      </c>
      <c r="P1" s="212" t="s">
        <v>26</v>
      </c>
      <c r="Q1" s="215" t="s">
        <v>16</v>
      </c>
    </row>
    <row r="2" spans="1:17" ht="17.149999999999999" customHeight="1" x14ac:dyDescent="0.4">
      <c r="A2" s="242"/>
      <c r="B2" s="220"/>
      <c r="C2" s="204"/>
      <c r="D2" s="204"/>
      <c r="E2" s="17" t="s">
        <v>23</v>
      </c>
      <c r="F2" s="17" t="s">
        <v>24</v>
      </c>
      <c r="G2" s="17" t="s">
        <v>23</v>
      </c>
      <c r="H2" s="17" t="s">
        <v>24</v>
      </c>
      <c r="I2" s="214"/>
      <c r="J2" s="214"/>
      <c r="K2" s="204"/>
      <c r="L2" s="214"/>
      <c r="M2" s="204"/>
      <c r="N2" s="220"/>
      <c r="O2" s="221"/>
      <c r="P2" s="214"/>
      <c r="Q2" s="217"/>
    </row>
    <row r="3" spans="1:17" s="21" customFormat="1" ht="98" x14ac:dyDescent="0.4">
      <c r="A3" s="33" t="s">
        <v>57</v>
      </c>
      <c r="B3" s="34" t="s">
        <v>72</v>
      </c>
      <c r="C3" s="95" t="s">
        <v>151</v>
      </c>
      <c r="D3" s="95" t="s">
        <v>156</v>
      </c>
      <c r="E3" s="35">
        <v>110</v>
      </c>
      <c r="F3" s="35">
        <v>113</v>
      </c>
      <c r="G3" s="36">
        <v>23810</v>
      </c>
      <c r="H3" s="36">
        <v>25790</v>
      </c>
      <c r="I3" s="96">
        <f>H3-G3</f>
        <v>1980</v>
      </c>
      <c r="J3" s="97">
        <f>IFERROR(I3/G3,"--")</f>
        <v>8.3158336833263333E-2</v>
      </c>
      <c r="K3" s="37" t="s">
        <v>74</v>
      </c>
      <c r="L3" s="37">
        <v>7</v>
      </c>
      <c r="M3" s="98">
        <f>I3*L3</f>
        <v>13860</v>
      </c>
      <c r="N3" s="38" t="s">
        <v>160</v>
      </c>
      <c r="O3" s="38" t="s">
        <v>160</v>
      </c>
      <c r="P3" s="34" t="s">
        <v>171</v>
      </c>
      <c r="Q3" s="40"/>
    </row>
    <row r="4" spans="1:17" s="21" customFormat="1" ht="98" x14ac:dyDescent="0.4">
      <c r="A4" s="33" t="s">
        <v>60</v>
      </c>
      <c r="B4" s="34" t="s">
        <v>73</v>
      </c>
      <c r="C4" s="95" t="s">
        <v>155</v>
      </c>
      <c r="D4" s="95" t="s">
        <v>157</v>
      </c>
      <c r="E4" s="35">
        <v>112</v>
      </c>
      <c r="F4" s="35">
        <v>115</v>
      </c>
      <c r="G4" s="36">
        <v>29420</v>
      </c>
      <c r="H4" s="36">
        <v>31560</v>
      </c>
      <c r="I4" s="96">
        <f>H4-G4</f>
        <v>2140</v>
      </c>
      <c r="J4" s="97">
        <f t="shared" ref="J4:J10" si="0">IFERROR(I4/G4,"--")</f>
        <v>7.2739632902787218E-2</v>
      </c>
      <c r="K4" s="37" t="s">
        <v>74</v>
      </c>
      <c r="L4" s="37">
        <v>7</v>
      </c>
      <c r="M4" s="98">
        <f>I4*L4</f>
        <v>14980</v>
      </c>
      <c r="N4" s="38" t="s">
        <v>160</v>
      </c>
      <c r="O4" s="38" t="s">
        <v>160</v>
      </c>
      <c r="P4" s="34" t="s">
        <v>171</v>
      </c>
      <c r="Q4" s="40"/>
    </row>
    <row r="5" spans="1:17" s="21" customFormat="1" ht="17.149999999999999" customHeight="1" x14ac:dyDescent="0.4">
      <c r="A5" s="41"/>
      <c r="B5" s="42"/>
      <c r="C5" s="43"/>
      <c r="D5" s="43"/>
      <c r="E5" s="44"/>
      <c r="F5" s="44"/>
      <c r="G5" s="45"/>
      <c r="H5" s="45"/>
      <c r="I5" s="96">
        <f t="shared" ref="I5:I10" si="1">H5-G5</f>
        <v>0</v>
      </c>
      <c r="J5" s="97" t="str">
        <f t="shared" si="0"/>
        <v>--</v>
      </c>
      <c r="K5" s="46"/>
      <c r="L5" s="46"/>
      <c r="M5" s="98">
        <f t="shared" ref="M5:M10" si="2">I5*L5</f>
        <v>0</v>
      </c>
      <c r="N5" s="47"/>
      <c r="O5" s="47"/>
      <c r="P5" s="43"/>
      <c r="Q5" s="49"/>
    </row>
    <row r="6" spans="1:17" s="21" customFormat="1" ht="17.149999999999999" customHeight="1" x14ac:dyDescent="0.4">
      <c r="A6" s="41"/>
      <c r="B6" s="42"/>
      <c r="C6" s="43"/>
      <c r="D6" s="43"/>
      <c r="E6" s="44"/>
      <c r="F6" s="44"/>
      <c r="G6" s="45"/>
      <c r="H6" s="45"/>
      <c r="I6" s="96">
        <f t="shared" si="1"/>
        <v>0</v>
      </c>
      <c r="J6" s="97" t="str">
        <f t="shared" si="0"/>
        <v>--</v>
      </c>
      <c r="K6" s="46"/>
      <c r="L6" s="46"/>
      <c r="M6" s="98">
        <f t="shared" si="2"/>
        <v>0</v>
      </c>
      <c r="N6" s="47"/>
      <c r="O6" s="47"/>
      <c r="P6" s="43"/>
      <c r="Q6" s="49"/>
    </row>
    <row r="7" spans="1:17" s="21" customFormat="1" ht="17.149999999999999" customHeight="1" x14ac:dyDescent="0.4">
      <c r="A7" s="41"/>
      <c r="B7" s="42"/>
      <c r="C7" s="43"/>
      <c r="D7" s="43"/>
      <c r="E7" s="44"/>
      <c r="F7" s="44"/>
      <c r="G7" s="45"/>
      <c r="H7" s="45"/>
      <c r="I7" s="96">
        <f t="shared" si="1"/>
        <v>0</v>
      </c>
      <c r="J7" s="97" t="str">
        <f t="shared" si="0"/>
        <v>--</v>
      </c>
      <c r="K7" s="46"/>
      <c r="L7" s="46"/>
      <c r="M7" s="98">
        <f t="shared" si="2"/>
        <v>0</v>
      </c>
      <c r="N7" s="47"/>
      <c r="O7" s="47"/>
      <c r="P7" s="43"/>
      <c r="Q7" s="49"/>
    </row>
    <row r="8" spans="1:17" s="21" customFormat="1" ht="17.149999999999999" customHeight="1" x14ac:dyDescent="0.4">
      <c r="A8" s="41"/>
      <c r="B8" s="42"/>
      <c r="C8" s="43"/>
      <c r="D8" s="43"/>
      <c r="E8" s="44"/>
      <c r="F8" s="44"/>
      <c r="G8" s="45"/>
      <c r="H8" s="45"/>
      <c r="I8" s="96">
        <f t="shared" si="1"/>
        <v>0</v>
      </c>
      <c r="J8" s="97" t="str">
        <f t="shared" si="0"/>
        <v>--</v>
      </c>
      <c r="K8" s="46"/>
      <c r="L8" s="46"/>
      <c r="M8" s="98">
        <f t="shared" si="2"/>
        <v>0</v>
      </c>
      <c r="N8" s="47"/>
      <c r="O8" s="47"/>
      <c r="P8" s="43"/>
      <c r="Q8" s="49"/>
    </row>
    <row r="9" spans="1:17" s="21" customFormat="1" ht="17.149999999999999" customHeight="1" x14ac:dyDescent="0.4">
      <c r="A9" s="41"/>
      <c r="B9" s="42"/>
      <c r="C9" s="43"/>
      <c r="D9" s="43"/>
      <c r="E9" s="44"/>
      <c r="F9" s="44"/>
      <c r="G9" s="45"/>
      <c r="H9" s="45"/>
      <c r="I9" s="96">
        <f t="shared" si="1"/>
        <v>0</v>
      </c>
      <c r="J9" s="97" t="str">
        <f t="shared" si="0"/>
        <v>--</v>
      </c>
      <c r="K9" s="46"/>
      <c r="L9" s="46"/>
      <c r="M9" s="98">
        <f t="shared" si="2"/>
        <v>0</v>
      </c>
      <c r="N9" s="47"/>
      <c r="O9" s="47"/>
      <c r="P9" s="43"/>
      <c r="Q9" s="49"/>
    </row>
    <row r="10" spans="1:17" s="21" customFormat="1" ht="17.149999999999999" customHeight="1" thickBot="1" x14ac:dyDescent="0.45">
      <c r="A10" s="50"/>
      <c r="B10" s="51"/>
      <c r="C10" s="52"/>
      <c r="D10" s="52"/>
      <c r="E10" s="53"/>
      <c r="F10" s="53"/>
      <c r="G10" s="54"/>
      <c r="H10" s="54"/>
      <c r="I10" s="96">
        <f t="shared" si="1"/>
        <v>0</v>
      </c>
      <c r="J10" s="97" t="str">
        <f t="shared" si="0"/>
        <v>--</v>
      </c>
      <c r="K10" s="55"/>
      <c r="L10" s="55"/>
      <c r="M10" s="98">
        <f t="shared" si="2"/>
        <v>0</v>
      </c>
      <c r="N10" s="56"/>
      <c r="O10" s="56"/>
      <c r="P10" s="52"/>
      <c r="Q10" s="58"/>
    </row>
    <row r="11" spans="1:17" ht="17.149999999999999" customHeight="1" thickBot="1" x14ac:dyDescent="0.45">
      <c r="A11" s="205" t="s">
        <v>66</v>
      </c>
      <c r="B11" s="206"/>
      <c r="C11" s="206"/>
      <c r="D11" s="206"/>
      <c r="E11" s="206"/>
      <c r="F11" s="206"/>
      <c r="G11" s="206"/>
      <c r="H11" s="206"/>
      <c r="I11" s="206"/>
      <c r="J11" s="206"/>
      <c r="K11" s="206"/>
      <c r="L11" s="207"/>
      <c r="M11" s="59">
        <f>SUM(M3:M10)</f>
        <v>28840</v>
      </c>
      <c r="N11" s="244"/>
      <c r="O11" s="206"/>
      <c r="P11" s="206"/>
      <c r="Q11" s="245"/>
    </row>
    <row r="12" spans="1:17" ht="17.149999999999999" customHeight="1" x14ac:dyDescent="0.4">
      <c r="E12" s="16"/>
      <c r="F12" s="16"/>
      <c r="G12" s="14"/>
      <c r="H12" s="14"/>
      <c r="K12" s="18"/>
      <c r="L12" s="18"/>
      <c r="M12" s="18"/>
    </row>
    <row r="13" spans="1:17" s="20" customFormat="1" ht="22" customHeight="1" x14ac:dyDescent="0.4">
      <c r="A13" s="19" t="s">
        <v>27</v>
      </c>
      <c r="B13" s="208" t="s">
        <v>80</v>
      </c>
      <c r="C13" s="208"/>
      <c r="D13" s="208"/>
      <c r="E13" s="208"/>
      <c r="F13" s="208"/>
      <c r="G13" s="208"/>
      <c r="H13" s="208"/>
      <c r="I13" s="208"/>
      <c r="J13" s="208"/>
      <c r="K13" s="208"/>
      <c r="L13" s="208"/>
      <c r="M13" s="208"/>
      <c r="N13" s="208"/>
      <c r="O13" s="208"/>
      <c r="P13" s="208"/>
      <c r="Q13" s="208"/>
    </row>
    <row r="14" spans="1:17" s="20" customFormat="1" ht="22" customHeight="1" x14ac:dyDescent="0.4">
      <c r="A14" s="19" t="s">
        <v>37</v>
      </c>
      <c r="B14" s="208" t="s">
        <v>182</v>
      </c>
      <c r="C14" s="208"/>
      <c r="D14" s="208"/>
      <c r="E14" s="208"/>
      <c r="F14" s="208"/>
      <c r="G14" s="208"/>
      <c r="H14" s="208"/>
      <c r="I14" s="208"/>
      <c r="J14" s="208"/>
      <c r="K14" s="208"/>
      <c r="L14" s="208"/>
      <c r="M14" s="208"/>
      <c r="N14" s="208"/>
      <c r="O14" s="208"/>
      <c r="P14" s="208"/>
      <c r="Q14" s="208"/>
    </row>
    <row r="15" spans="1:17" s="20" customFormat="1" ht="54" customHeight="1" x14ac:dyDescent="0.4">
      <c r="A15" s="19" t="s">
        <v>38</v>
      </c>
      <c r="B15" s="208" t="s">
        <v>161</v>
      </c>
      <c r="C15" s="208"/>
      <c r="D15" s="208"/>
      <c r="E15" s="208"/>
      <c r="F15" s="208"/>
      <c r="G15" s="208"/>
      <c r="H15" s="208"/>
      <c r="I15" s="208"/>
      <c r="J15" s="208"/>
      <c r="K15" s="208"/>
      <c r="L15" s="208"/>
      <c r="M15" s="208"/>
      <c r="N15" s="208"/>
      <c r="O15" s="208"/>
      <c r="P15" s="208"/>
      <c r="Q15" s="208"/>
    </row>
    <row r="16" spans="1:17" s="20" customFormat="1" ht="38" customHeight="1" x14ac:dyDescent="0.4">
      <c r="A16" s="19" t="s">
        <v>39</v>
      </c>
      <c r="B16" s="208" t="s">
        <v>28</v>
      </c>
      <c r="C16" s="208"/>
      <c r="D16" s="208"/>
      <c r="E16" s="208"/>
      <c r="F16" s="208"/>
      <c r="G16" s="208"/>
      <c r="H16" s="208"/>
      <c r="I16" s="208"/>
      <c r="J16" s="208"/>
      <c r="K16" s="208"/>
      <c r="L16" s="208"/>
      <c r="M16" s="208"/>
      <c r="N16" s="208"/>
      <c r="O16" s="208"/>
      <c r="P16" s="208"/>
      <c r="Q16" s="208"/>
    </row>
    <row r="17" spans="1:17" s="20" customFormat="1" ht="22" customHeight="1" x14ac:dyDescent="0.4">
      <c r="A17" s="19" t="s">
        <v>62</v>
      </c>
      <c r="B17" s="211" t="s">
        <v>176</v>
      </c>
      <c r="C17" s="211"/>
      <c r="D17" s="211"/>
      <c r="E17" s="211"/>
      <c r="F17" s="211"/>
      <c r="G17" s="211"/>
      <c r="H17" s="211"/>
      <c r="I17" s="211"/>
      <c r="J17" s="211"/>
      <c r="K17" s="211"/>
      <c r="L17" s="211"/>
      <c r="M17" s="211"/>
      <c r="N17" s="211"/>
      <c r="O17" s="211"/>
      <c r="P17" s="211"/>
      <c r="Q17" s="211"/>
    </row>
    <row r="18" spans="1:17" s="20" customFormat="1" ht="22" customHeight="1" x14ac:dyDescent="0.4">
      <c r="A18" s="19" t="s">
        <v>63</v>
      </c>
      <c r="B18" s="211" t="s">
        <v>29</v>
      </c>
      <c r="C18" s="211"/>
      <c r="D18" s="211"/>
      <c r="E18" s="211"/>
      <c r="F18" s="211"/>
      <c r="G18" s="211"/>
      <c r="H18" s="211"/>
      <c r="I18" s="211"/>
      <c r="J18" s="211"/>
      <c r="K18" s="211"/>
      <c r="L18" s="211"/>
      <c r="M18" s="211"/>
      <c r="N18" s="211"/>
      <c r="O18" s="211"/>
      <c r="P18" s="211"/>
      <c r="Q18" s="211"/>
    </row>
  </sheetData>
  <mergeCells count="23">
    <mergeCell ref="B18:Q18"/>
    <mergeCell ref="B17:Q17"/>
    <mergeCell ref="P1:P2"/>
    <mergeCell ref="B13:Q13"/>
    <mergeCell ref="B14:Q14"/>
    <mergeCell ref="B15:Q15"/>
    <mergeCell ref="B16:Q16"/>
    <mergeCell ref="Q1:Q2"/>
    <mergeCell ref="A11:L11"/>
    <mergeCell ref="N11:Q11"/>
    <mergeCell ref="G1:H1"/>
    <mergeCell ref="I1:I2"/>
    <mergeCell ref="J1:J2"/>
    <mergeCell ref="K1:K2"/>
    <mergeCell ref="L1:L2"/>
    <mergeCell ref="M1:M2"/>
    <mergeCell ref="A1:A2"/>
    <mergeCell ref="B1:B2"/>
    <mergeCell ref="C1:C2"/>
    <mergeCell ref="D1:D2"/>
    <mergeCell ref="E1:F1"/>
    <mergeCell ref="N1:N2"/>
    <mergeCell ref="O1:O2"/>
  </mergeCells>
  <phoneticPr fontId="2" type="noConversion"/>
  <printOptions horizontalCentered="1"/>
  <pageMargins left="0.39370078740157483" right="0.39370078740157483" top="0.98425196850393704" bottom="0.78740157480314965" header="0.47244094488188981" footer="0.39370078740157483"/>
  <pageSetup paperSize="9" scale="89" orientation="landscape" errors="blank" horizontalDpi="300" verticalDpi="300" r:id="rId1"/>
  <headerFooter alignWithMargins="0">
    <oddHeader>&amp;L&amp;"微軟正黑體,粗體"&amp;16附件五之(二)&amp;C&amp;"微軟正黑體,粗體"&amp;16 &amp;U115年度&amp;U　編制內職員專業加給差額執行表</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具名範圍</vt:lpstr>
      </vt:variant>
      <vt:variant>
        <vt:i4>6</vt:i4>
      </vt:variant>
    </vt:vector>
  </HeadingPairs>
  <TitlesOfParts>
    <vt:vector size="15" baseType="lpstr">
      <vt:lpstr>封面</vt:lpstr>
      <vt:lpstr>目錄</vt:lpstr>
      <vt:lpstr>一.綜合成果</vt:lpstr>
      <vt:lpstr>二.教師本俸</vt:lpstr>
      <vt:lpstr>三(一).學研-助理教授以上</vt:lpstr>
      <vt:lpstr>三(二).學研-其他</vt:lpstr>
      <vt:lpstr>四.主管加給</vt:lpstr>
      <vt:lpstr>五(一).職員本俸</vt:lpstr>
      <vt:lpstr>五(二).職員加給</vt:lpstr>
      <vt:lpstr>二.教師本俸!Print_Titles</vt:lpstr>
      <vt:lpstr>'三(一).學研-助理教授以上'!Print_Titles</vt:lpstr>
      <vt:lpstr>'三(二).學研-其他'!Print_Titles</vt:lpstr>
      <vt:lpstr>'五(一).職員本俸'!Print_Titles</vt:lpstr>
      <vt:lpstr>'五(二).職員加給'!Print_Titles</vt:lpstr>
      <vt:lpstr>四.主管加給!Print_Titles</vt:lpstr>
    </vt:vector>
  </TitlesOfParts>
  <Company>教育部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moejsmpc</dc:creator>
  <cp:lastModifiedBy>台灣評鑑協會 社團法人</cp:lastModifiedBy>
  <cp:lastPrinted>2026-06-02T03:42:06Z</cp:lastPrinted>
  <dcterms:created xsi:type="dcterms:W3CDTF">2002-11-06T05:28:16Z</dcterms:created>
  <dcterms:modified xsi:type="dcterms:W3CDTF">2026-06-02T07:45:29Z</dcterms:modified>
</cp:coreProperties>
</file>