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技職司公用區\115年\22、115調薪草案\調薪2000\"/>
    </mc:Choice>
  </mc:AlternateContent>
  <xr:revisionPtr revIDLastSave="0" documentId="13_ncr:1_{E196D759-6F9D-474B-A724-92FD636D61A0}" xr6:coauthVersionLast="47" xr6:coauthVersionMax="47" xr10:uidLastSave="{00000000-0000-0000-0000-000000000000}"/>
  <bookViews>
    <workbookView xWindow="28680" yWindow="-120" windowWidth="29040" windowHeight="15720" tabRatio="688" xr2:uid="{BA3300A8-2F53-4344-B8B3-4420461F983D}"/>
  </bookViews>
  <sheets>
    <sheet name="調查表" sheetId="5" r:id="rId1"/>
    <sheet name="專任教師－學術研究加給" sheetId="7" r:id="rId2"/>
    <sheet name="編制內職員+專任教師－主管加給" sheetId="9" r:id="rId3"/>
    <sheet name="編制內職員－專業加給" sheetId="10" r:id="rId4"/>
  </sheets>
  <definedNames>
    <definedName name="_xlnm.Print_Area" localSheetId="1">'專任教師－學術研究加給'!$A$1:$L$8</definedName>
    <definedName name="_xlnm.Print_Area" localSheetId="2">'編制內職員+專任教師－主管加給'!$A$1:$M$20</definedName>
    <definedName name="_xlnm.Print_Area" localSheetId="3">'編制內職員－專業加給'!$A$1:$K$14</definedName>
    <definedName name="_xlnm.Print_Area" localSheetId="0">調查表!$A$1:$K$18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4" i="10" l="1"/>
  <c r="E13" i="10"/>
  <c r="E12" i="10"/>
  <c r="E11" i="10"/>
  <c r="E10" i="10"/>
  <c r="E9" i="10"/>
  <c r="E8" i="10"/>
  <c r="E7" i="10"/>
  <c r="E6" i="10"/>
  <c r="E5" i="10"/>
  <c r="I11" i="5"/>
  <c r="J11" i="5" s="1"/>
  <c r="I8" i="5"/>
  <c r="J8" i="5" s="1"/>
  <c r="I5" i="5"/>
  <c r="J5" i="5" s="1"/>
  <c r="M4" i="9"/>
  <c r="M3" i="9"/>
  <c r="E20" i="9"/>
  <c r="E19" i="9"/>
  <c r="E18" i="9"/>
  <c r="E17" i="9"/>
  <c r="E16" i="9"/>
  <c r="E15" i="9"/>
  <c r="E14" i="9"/>
  <c r="E13" i="9"/>
  <c r="E12" i="9"/>
  <c r="E11" i="9"/>
  <c r="E10" i="9"/>
  <c r="E9" i="9"/>
  <c r="E8" i="9"/>
  <c r="E7" i="9"/>
  <c r="E6" i="9"/>
  <c r="E5" i="9"/>
  <c r="E4" i="9"/>
  <c r="E3" i="9"/>
  <c r="K6" i="7"/>
  <c r="J6" i="7"/>
  <c r="I8" i="7"/>
  <c r="C10" i="5" s="1"/>
  <c r="D8" i="7"/>
  <c r="E8" i="7" s="1"/>
  <c r="D14" i="10"/>
  <c r="D13" i="10"/>
  <c r="D12" i="10"/>
  <c r="D11" i="10"/>
  <c r="D10" i="10"/>
  <c r="D9" i="10"/>
  <c r="D8" i="10"/>
  <c r="D7" i="10"/>
  <c r="D6" i="10"/>
  <c r="D5" i="10"/>
  <c r="D4" i="10"/>
  <c r="E4" i="10" s="1"/>
  <c r="D3" i="10"/>
  <c r="E3" i="10" s="1"/>
  <c r="D20" i="9"/>
  <c r="D19" i="9"/>
  <c r="D18" i="9"/>
  <c r="D17" i="9"/>
  <c r="D16" i="9"/>
  <c r="D15" i="9"/>
  <c r="D14" i="9"/>
  <c r="D13" i="9"/>
  <c r="D12" i="9"/>
  <c r="D11" i="9"/>
  <c r="D10" i="9"/>
  <c r="D9" i="9"/>
  <c r="D8" i="9"/>
  <c r="D7" i="9"/>
  <c r="D6" i="9"/>
  <c r="D5" i="9"/>
  <c r="D4" i="9"/>
  <c r="D3" i="9"/>
  <c r="D7" i="7"/>
  <c r="E7" i="7" s="1"/>
  <c r="D6" i="7"/>
  <c r="E6" i="7" s="1"/>
  <c r="D5" i="7"/>
  <c r="E5" i="7" s="1"/>
  <c r="D4" i="7"/>
  <c r="E4" i="7" s="1"/>
  <c r="D3" i="7"/>
  <c r="E3" i="7" s="1"/>
  <c r="K3" i="10" l="1"/>
  <c r="I12" i="5" s="1"/>
  <c r="J12" i="5" s="1"/>
  <c r="J13" i="5" s="1"/>
  <c r="L6" i="7"/>
  <c r="L3" i="7"/>
  <c r="E8" i="5"/>
  <c r="D8" i="5"/>
  <c r="J3" i="7"/>
  <c r="D5" i="5" s="1"/>
  <c r="K3" i="7"/>
  <c r="E5" i="5" s="1"/>
  <c r="I4" i="7"/>
  <c r="C6" i="5" s="1"/>
  <c r="I5" i="7"/>
  <c r="C7" i="5" s="1"/>
  <c r="I6" i="7"/>
  <c r="C8" i="5" s="1"/>
  <c r="I7" i="7"/>
  <c r="C9" i="5" s="1"/>
  <c r="I3" i="7"/>
  <c r="C5" i="5" s="1"/>
  <c r="J3" i="10"/>
  <c r="E12" i="5" s="1"/>
  <c r="I3" i="10"/>
  <c r="D12" i="5" s="1"/>
  <c r="H3" i="10"/>
  <c r="B12" i="5" s="1"/>
  <c r="L4" i="9"/>
  <c r="K4" i="9"/>
  <c r="L3" i="9"/>
  <c r="E11" i="5" s="1"/>
  <c r="H11" i="5" s="1"/>
  <c r="K3" i="9"/>
  <c r="D11" i="5" s="1"/>
  <c r="G11" i="5" s="1"/>
  <c r="J4" i="9"/>
  <c r="J3" i="9"/>
  <c r="I13" i="5" l="1"/>
  <c r="B11" i="5"/>
  <c r="H5" i="5"/>
  <c r="H8" i="5"/>
  <c r="D13" i="5"/>
  <c r="G12" i="5"/>
  <c r="E13" i="5" l="1"/>
  <c r="H12" i="5"/>
  <c r="H13" i="5" s="1"/>
  <c r="G8" i="5" l="1"/>
  <c r="G5" i="5"/>
</calcChain>
</file>

<file path=xl/sharedStrings.xml><?xml version="1.0" encoding="utf-8"?>
<sst xmlns="http://schemas.openxmlformats.org/spreadsheetml/2006/main" count="84" uniqueCount="56">
  <si>
    <t>教授</t>
    <phoneticPr fontId="3" type="noConversion"/>
  </si>
  <si>
    <t>副教授</t>
    <phoneticPr fontId="3" type="noConversion"/>
  </si>
  <si>
    <t>助理教授</t>
    <phoneticPr fontId="3" type="noConversion"/>
  </si>
  <si>
    <t>講師</t>
    <phoneticPr fontId="3" type="noConversion"/>
  </si>
  <si>
    <t>助教</t>
    <phoneticPr fontId="3" type="noConversion"/>
  </si>
  <si>
    <t>職級</t>
    <phoneticPr fontId="3" type="noConversion"/>
  </si>
  <si>
    <t>項目</t>
  </si>
  <si>
    <t>總   計</t>
  </si>
  <si>
    <t>業務單位：</t>
  </si>
  <si>
    <t>首長：</t>
  </si>
  <si>
    <t>教授</t>
  </si>
  <si>
    <t>副教授</t>
  </si>
  <si>
    <t>助理教授</t>
  </si>
  <si>
    <t>講師</t>
  </si>
  <si>
    <t>助教</t>
  </si>
  <si>
    <t>115年</t>
    <phoneticPr fontId="3" type="noConversion"/>
  </si>
  <si>
    <t>學術研究加給
【助理教授以上】</t>
    <phoneticPr fontId="3" type="noConversion"/>
  </si>
  <si>
    <t>學校名稱</t>
    <phoneticPr fontId="7" type="noConversion"/>
  </si>
  <si>
    <t>調薪月數總計
(C)</t>
    <phoneticPr fontId="3" type="noConversion"/>
  </si>
  <si>
    <t>調薪幅度(%)
(D)=(B-A)/A</t>
    <phoneticPr fontId="3" type="noConversion"/>
  </si>
  <si>
    <r>
      <t>學校規定基準表－專任＋專案教師－</t>
    </r>
    <r>
      <rPr>
        <b/>
        <sz val="14"/>
        <color rgb="FF0000FF"/>
        <rFont val="微軟正黑體"/>
        <family val="2"/>
        <charset val="136"/>
      </rPr>
      <t>學術研究加給</t>
    </r>
    <phoneticPr fontId="3" type="noConversion"/>
  </si>
  <si>
    <r>
      <t>學校規定基準表－編制內職員職員+專任教師－</t>
    </r>
    <r>
      <rPr>
        <b/>
        <sz val="14"/>
        <color rgb="FF0000FF"/>
        <rFont val="微軟正黑體"/>
        <family val="2"/>
        <charset val="136"/>
      </rPr>
      <t>主管加給</t>
    </r>
    <phoneticPr fontId="3" type="noConversion"/>
  </si>
  <si>
    <r>
      <t>學校規定基準表－編制內職員－</t>
    </r>
    <r>
      <rPr>
        <b/>
        <sz val="14"/>
        <color rgb="FF0000FF"/>
        <rFont val="微軟正黑體"/>
        <family val="2"/>
        <charset val="136"/>
      </rPr>
      <t>專業加給</t>
    </r>
    <phoneticPr fontId="3" type="noConversion"/>
  </si>
  <si>
    <t>編制內職員</t>
    <phoneticPr fontId="3" type="noConversion"/>
  </si>
  <si>
    <t>專任+專案教師</t>
    <phoneticPr fontId="3" type="noConversion"/>
  </si>
  <si>
    <t>類型</t>
    <phoneticPr fontId="3" type="noConversion"/>
  </si>
  <si>
    <t>主管加給
【包含職員及專任教師】</t>
    <phoneticPr fontId="3" type="noConversion"/>
  </si>
  <si>
    <r>
      <t xml:space="preserve">職稱
</t>
    </r>
    <r>
      <rPr>
        <sz val="10"/>
        <color rgb="FFFF0000"/>
        <rFont val="微軟正黑體"/>
        <family val="2"/>
        <charset val="136"/>
      </rPr>
      <t>※請依學校規定，自行調整。</t>
    </r>
    <phoneticPr fontId="3" type="noConversion"/>
  </si>
  <si>
    <r>
      <t>專任＋專案教師－</t>
    </r>
    <r>
      <rPr>
        <b/>
        <sz val="12"/>
        <color rgb="FF0000FF"/>
        <rFont val="微軟正黑體"/>
        <family val="2"/>
        <charset val="136"/>
      </rPr>
      <t>學術研究加給</t>
    </r>
    <r>
      <rPr>
        <b/>
        <sz val="12"/>
        <color theme="1"/>
        <rFont val="微軟正黑體"/>
        <family val="2"/>
        <charset val="136"/>
      </rPr>
      <t xml:space="preserve">
所需總經費
</t>
    </r>
    <r>
      <rPr>
        <b/>
        <sz val="10"/>
        <color rgb="FFFF0000"/>
        <rFont val="微軟正黑體"/>
        <family val="2"/>
        <charset val="136"/>
      </rPr>
      <t>※依公式計算學校各年度所需總經費。</t>
    </r>
    <phoneticPr fontId="3" type="noConversion"/>
  </si>
  <si>
    <t>115年7月1日
在職人數</t>
    <phoneticPr fontId="8" type="noConversion"/>
  </si>
  <si>
    <t>115年度7月私立大專校院因應調薪後人事費增加情形調查表</t>
    <phoneticPr fontId="3" type="noConversion"/>
  </si>
  <si>
    <t>請填入學校名稱</t>
    <phoneticPr fontId="3" type="noConversion"/>
  </si>
  <si>
    <t>6月所需總經費
(A)</t>
    <phoneticPr fontId="3" type="noConversion"/>
  </si>
  <si>
    <t>調薪後當月所需總經費
(B)</t>
    <phoneticPr fontId="3" type="noConversion"/>
  </si>
  <si>
    <t>調薪後增加之經費合計
(E)=(B-A)*C</t>
    <phoneticPr fontId="3" type="noConversion"/>
  </si>
  <si>
    <t>115年6月</t>
  </si>
  <si>
    <t>115年6月</t>
    <phoneticPr fontId="3" type="noConversion"/>
  </si>
  <si>
    <t>115年調薪後</t>
  </si>
  <si>
    <t>115年調薪後</t>
    <phoneticPr fontId="3" type="noConversion"/>
  </si>
  <si>
    <t>115年7月1日
在職人數</t>
    <phoneticPr fontId="3" type="noConversion"/>
  </si>
  <si>
    <t>115年7月1日
在職人數
【專任+專案教師】</t>
    <phoneticPr fontId="3" type="noConversion"/>
  </si>
  <si>
    <t>115年7月1日
在職人數
【編制內職員】</t>
    <phoneticPr fontId="3" type="noConversion"/>
  </si>
  <si>
    <t>編制內職員專業加給
【不含主管加給】</t>
    <phoneticPr fontId="3" type="noConversion"/>
  </si>
  <si>
    <t>主(會)計單位：</t>
  </si>
  <si>
    <r>
      <rPr>
        <b/>
        <sz val="12"/>
        <rFont val="微軟正黑體"/>
        <family val="2"/>
        <charset val="136"/>
      </rPr>
      <t>編制內職員－</t>
    </r>
    <r>
      <rPr>
        <b/>
        <sz val="12"/>
        <color rgb="FF0000FF"/>
        <rFont val="微軟正黑體"/>
        <family val="2"/>
        <charset val="136"/>
      </rPr>
      <t>專業加給</t>
    </r>
    <r>
      <rPr>
        <b/>
        <sz val="12"/>
        <color theme="1"/>
        <rFont val="微軟正黑體"/>
        <family val="2"/>
        <charset val="136"/>
      </rPr>
      <t xml:space="preserve">
所需總經費
</t>
    </r>
    <r>
      <rPr>
        <b/>
        <sz val="10"/>
        <color rgb="FFFF0000"/>
        <rFont val="微軟正黑體"/>
        <family val="2"/>
        <charset val="136"/>
      </rPr>
      <t>※依公式計算學校各年度所需總經費。</t>
    </r>
    <phoneticPr fontId="3" type="noConversion"/>
  </si>
  <si>
    <r>
      <t>編制內職員+專任教師－</t>
    </r>
    <r>
      <rPr>
        <b/>
        <sz val="12"/>
        <color rgb="FF0000FF"/>
        <rFont val="微軟正黑體"/>
        <family val="2"/>
        <charset val="136"/>
      </rPr>
      <t>主管加給</t>
    </r>
    <r>
      <rPr>
        <b/>
        <sz val="12"/>
        <color theme="1"/>
        <rFont val="微軟正黑體"/>
        <family val="2"/>
        <charset val="136"/>
      </rPr>
      <t xml:space="preserve">
所需總經費
</t>
    </r>
    <r>
      <rPr>
        <b/>
        <sz val="10"/>
        <color rgb="FFFF0000"/>
        <rFont val="微軟正黑體"/>
        <family val="2"/>
        <charset val="136"/>
      </rPr>
      <t>※依公式計算學校各年度所需總經費。</t>
    </r>
    <phoneticPr fontId="3" type="noConversion"/>
  </si>
  <si>
    <t>調薪前後差額</t>
    <phoneticPr fontId="3" type="noConversion"/>
  </si>
  <si>
    <t>護理實習臨床指導教師</t>
    <phoneticPr fontId="3" type="noConversion"/>
  </si>
  <si>
    <t>學術研究加給
【講師、助教及護理實習臨床指導教師】</t>
    <phoneticPr fontId="3" type="noConversion"/>
  </si>
  <si>
    <t>每月補助金額
(至多補助差額2000*70%)</t>
    <phoneticPr fontId="3" type="noConversion"/>
  </si>
  <si>
    <t>每月補助金額
(至多補助差額2000*70%)
(F)</t>
    <phoneticPr fontId="3" type="noConversion"/>
  </si>
  <si>
    <t>補助金額合計
(G)=F*C</t>
    <phoneticPr fontId="3" type="noConversion"/>
  </si>
  <si>
    <r>
      <t>四、項目：請依各sheet填報各項目之學校規定基準表及人數，如下說明。
  (一)、「學術研究加給【助理教授以上】、學術研究加給【講師、助教及護理實習臨床指導教師】」：此二項欄位皆依</t>
    </r>
    <r>
      <rPr>
        <u/>
        <sz val="14"/>
        <rFont val="微軟正黑體"/>
        <family val="2"/>
        <charset val="136"/>
      </rPr>
      <t>sheet「專任教師－學術研究加給」</t>
    </r>
    <r>
      <rPr>
        <sz val="14"/>
        <rFont val="微軟正黑體"/>
        <family val="2"/>
        <charset val="136"/>
      </rPr>
      <t>計算。請依校內規定基準及預計在職教師填報</t>
    </r>
    <r>
      <rPr>
        <u/>
        <sz val="14"/>
        <rFont val="微軟正黑體"/>
        <family val="2"/>
        <charset val="136"/>
      </rPr>
      <t>sheet「專任教師－學術研究加給」</t>
    </r>
    <r>
      <rPr>
        <sz val="14"/>
        <rFont val="微軟正黑體"/>
        <family val="2"/>
        <charset val="136"/>
      </rPr>
      <t>，表格如不敷使用，請自行增列。
  (二)、「主管加給【包含職員及專任教師】」：此欄位依</t>
    </r>
    <r>
      <rPr>
        <u/>
        <sz val="14"/>
        <rFont val="微軟正黑體"/>
        <family val="2"/>
        <charset val="136"/>
      </rPr>
      <t>sheet「編制內職員+專任教師－主管加給」</t>
    </r>
    <r>
      <rPr>
        <sz val="14"/>
        <rFont val="微軟正黑體"/>
        <family val="2"/>
        <charset val="136"/>
      </rPr>
      <t>計算。請依校內規定基準及學校所訂主管員額編制表（包含教師、編制內職員）填報</t>
    </r>
    <r>
      <rPr>
        <u/>
        <sz val="14"/>
        <rFont val="微軟正黑體"/>
        <family val="2"/>
        <charset val="136"/>
      </rPr>
      <t>sheet「編制內職員+專任教師－主管加給」</t>
    </r>
    <r>
      <rPr>
        <sz val="14"/>
        <rFont val="微軟正黑體"/>
        <family val="2"/>
        <charset val="136"/>
      </rPr>
      <t>，表格如不敷使用，請自行增列。
  (三)、「編制內職員專業加給【不含主管加給】」：此欄位依</t>
    </r>
    <r>
      <rPr>
        <u/>
        <sz val="14"/>
        <rFont val="微軟正黑體"/>
        <family val="2"/>
        <charset val="136"/>
      </rPr>
      <t>sheet「 編制內職員 - 專業加給」</t>
    </r>
    <r>
      <rPr>
        <sz val="14"/>
        <rFont val="微軟正黑體"/>
        <family val="2"/>
        <charset val="136"/>
      </rPr>
      <t>加總計算。請依學校所訂職員員額編制表填報</t>
    </r>
    <r>
      <rPr>
        <u/>
        <sz val="14"/>
        <rFont val="微軟正黑體"/>
        <family val="2"/>
        <charset val="136"/>
      </rPr>
      <t>sheet「編制內職員 - 專業加給」</t>
    </r>
    <r>
      <rPr>
        <sz val="14"/>
        <rFont val="微軟正黑體"/>
        <family val="2"/>
        <charset val="136"/>
      </rPr>
      <t>，表格如不敷使用，請自行增列。</t>
    </r>
    <phoneticPr fontId="3" type="noConversion"/>
  </si>
  <si>
    <r>
      <t>五、所需總經費計算方式：依115年7月1日教職員人數與薪級(點)，該教師/職員於之相同薪級(點)、職級學術研究加給所獲薪資總額，如下說明。
 (一)、「115年」：請依學校實際調薪情況填報；調薪幅度若屬分級制，請於備註欄說明。若該項目未調薪，請於備註欄填寫「115年7月未調薪」。
      1、「6月所需總經費(A)」：請依115年7月1日預計在職教職員人數與薪級(點)、115年6月校內規定基準表，所獲薪資總額，</t>
    </r>
    <r>
      <rPr>
        <b/>
        <sz val="14"/>
        <color rgb="FF0000FF"/>
        <rFont val="微軟正黑體"/>
        <family val="2"/>
        <charset val="136"/>
      </rPr>
      <t>應與明細表加總相同。</t>
    </r>
    <r>
      <rPr>
        <sz val="14"/>
        <rFont val="微軟正黑體"/>
        <family val="2"/>
        <charset val="136"/>
      </rPr>
      <t xml:space="preserve">
      2、「調薪後當月所需總經費(B)」：請依115年7月1日預計在職教職員人數與薪級(點)、115年調薪後校內規定基準表，推估所獲薪資總額，</t>
    </r>
    <r>
      <rPr>
        <b/>
        <sz val="14"/>
        <color rgb="FF0000FF"/>
        <rFont val="微軟正黑體"/>
        <family val="2"/>
        <charset val="136"/>
      </rPr>
      <t>應與明細表加總相同。</t>
    </r>
    <r>
      <rPr>
        <sz val="14"/>
        <rFont val="微軟正黑體"/>
        <family val="2"/>
        <charset val="136"/>
      </rPr>
      <t xml:space="preserve">
      3、「調薪月數總計(C)」：請依實際調薪總月數填報。
      4、「調薪幅度(%)(D)」：定義為115年調薪後當月所需總經費(B)較115年6月所需總經費(A)之調升比率，故公式為(B-A)/A。
  (二)、「調薪後增加之經費合計(E)」：依公式計算調薪後增加之經費合計，學校無須填報。
  (三)、「每月補助金額(F)」：依公式計算調薪後增加之經費合計，學校無須填報，每人每月至多補助差額2000*70%。
  (四)、「補助金額合計(G)」：依公式計算調薪後補助之經費合計，學校無須填報。</t>
    </r>
    <phoneticPr fontId="3" type="noConversion"/>
  </si>
  <si>
    <r>
      <t>填表說明：
一、「115年7月1日在職人數」：請依</t>
    </r>
    <r>
      <rPr>
        <b/>
        <u/>
        <sz val="14"/>
        <rFont val="微軟正黑體"/>
        <family val="2"/>
        <charset val="136"/>
      </rPr>
      <t>115年7月1日在職教師及編制內職員為填報基準</t>
    </r>
    <r>
      <rPr>
        <sz val="14"/>
        <rFont val="微軟正黑體"/>
        <family val="2"/>
        <charset val="136"/>
      </rPr>
      <t>，人數應與115年3月校庫一致，若不符請於備註欄說明，無須考慮於115年7月1日後發生之「年資晉薪」、「職級升等」、「新進、退休、離職、留職停薪、借調出/入、各類復職」等情況，不含研究人員。
  (一)、私立大學校院請參考教育部大學校院校務資料庫教1. 專兼任教師(一般教師、專案教學人員、專業技術人員)及職1. 職技人員(編制內職員)之定義。
  (二)、私立技專校院請參考教育部技專校院校務資料庫填表手冊表1-1教師基本資料表(一般教師、專案教學人員、專業技術人員、護理實習臨床指導教師)及表1-14職技資料表(編制內職員)之定義。
  (三)、計算標準僅限會計科目「行政管理支出」、「教學研究及訓輔支出」項下支應之人事費用；高教深耕計畫及獎補助計畫聘任之專任教師且長期擔任教職可納入計算，高教深耕計畫或獎補助計畫聘任之職員請勿填入。
二、專案教師之每人報酬支給數額應以「本薪及學術研究加給」或「依聘約規定數額」列計；如採「依聘約規定數額」支給者，請將薪資拆列為本薪及學術研究加給兩部分填報。
三、學校如有調薪之護理實習臨床指導教師，請依實際薪資支給方式填報；如採一筆薪資支給者，請將薪資全數填列於本俸欄位；如係按本俸及學術研究加給支給者，請依實際支給情形分別填列學術研究加給。</t>
    </r>
    <phoneticPr fontId="8" type="noConversion"/>
  </si>
  <si>
    <t>備註</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</si>
</sst>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4" formatCode="_-&quot;$&quot;* #,##0.00_-;\-&quot;$&quot;* #,##0.00_-;_-&quot;$&quot;* &quot;-&quot;??_-;_-@_-"/>
    <numFmt numFmtId="176" formatCode="&quot;$&quot;#,##0_);[Red]\(&quot;$&quot;#,##0\)"/>
    <numFmt numFmtId="177" formatCode="&quot; &quot;* #,##0.00&quot; &quot;;&quot;-&quot;* #,##0.00&quot; &quot;;&quot; &quot;* &quot;-&quot;#&quot; &quot;;&quot; &quot;@&quot; &quot;"/>
    <numFmt numFmtId="178" formatCode="0&quot; &quot;"/>
    <numFmt numFmtId="179" formatCode="0_);[Red]\(0\)"/>
    <numFmt numFmtId="180" formatCode="0_ "/>
    <numFmt numFmtId="181" formatCode="&quot; &quot;#,##0.00&quot; &quot;;&quot;-&quot;#,##0.00&quot; &quot;;&quot;-&quot;#&quot; &quot;;&quot; &quot;@&quot; &quot;"/>
  </numFmts>
  <fonts count="21" x14ac:knownFonts="1">
    <font>
      <sz val="12"/>
      <color theme="1"/>
      <name val="新細明體"/>
      <family val="2"/>
      <charset val="136"/>
      <scheme val="minor"/>
    </font>
    <font>
      <sz val="12"/>
      <color theme="1"/>
      <name val="新細明體"/>
      <family val="2"/>
      <charset val="136"/>
      <scheme val="minor"/>
    </font>
    <font>
      <sz val="12"/>
      <color theme="1"/>
      <name val="微軟正黑體"/>
      <family val="2"/>
      <charset val="136"/>
    </font>
    <font>
      <sz val="9"/>
      <name val="新細明體"/>
      <family val="2"/>
      <charset val="136"/>
      <scheme val="minor"/>
    </font>
    <font>
      <b/>
      <sz val="14"/>
      <color theme="1"/>
      <name val="微軟正黑體"/>
      <family val="2"/>
      <charset val="136"/>
    </font>
    <font>
      <sz val="14"/>
      <color rgb="FF000000"/>
      <name val="微軟正黑體"/>
      <family val="2"/>
      <charset val="136"/>
    </font>
    <font>
      <sz val="12"/>
      <color rgb="FF000000"/>
      <name val="新細明體"/>
      <family val="1"/>
      <charset val="136"/>
    </font>
    <font>
      <sz val="9"/>
      <name val="新細明體"/>
      <family val="1"/>
      <charset val="136"/>
    </font>
    <font>
      <sz val="9"/>
      <name val="微軟正黑體"/>
      <family val="2"/>
      <charset val="136"/>
    </font>
    <font>
      <b/>
      <sz val="12"/>
      <color theme="1"/>
      <name val="微軟正黑體"/>
      <family val="2"/>
      <charset val="136"/>
    </font>
    <font>
      <b/>
      <sz val="14"/>
      <color rgb="FF0000FF"/>
      <name val="微軟正黑體"/>
      <family val="2"/>
      <charset val="136"/>
    </font>
    <font>
      <b/>
      <sz val="12"/>
      <color rgb="FF0000FF"/>
      <name val="微軟正黑體"/>
      <family val="2"/>
      <charset val="136"/>
    </font>
    <font>
      <b/>
      <sz val="12"/>
      <name val="微軟正黑體"/>
      <family val="2"/>
      <charset val="136"/>
    </font>
    <font>
      <sz val="14"/>
      <name val="微軟正黑體"/>
      <family val="2"/>
      <charset val="136"/>
    </font>
    <font>
      <b/>
      <sz val="16"/>
      <name val="微軟正黑體"/>
      <family val="2"/>
      <charset val="136"/>
    </font>
    <font>
      <sz val="12"/>
      <name val="微軟正黑體"/>
      <family val="2"/>
      <charset val="136"/>
    </font>
    <font>
      <sz val="10"/>
      <color rgb="FFFF0000"/>
      <name val="微軟正黑體"/>
      <family val="2"/>
      <charset val="136"/>
    </font>
    <font>
      <b/>
      <sz val="10"/>
      <color rgb="FFFF0000"/>
      <name val="微軟正黑體"/>
      <family val="2"/>
      <charset val="136"/>
    </font>
    <font>
      <sz val="16"/>
      <color theme="2" tint="-0.249977111117893"/>
      <name val="微軟正黑體"/>
      <family val="2"/>
      <charset val="136"/>
    </font>
    <font>
      <b/>
      <u/>
      <sz val="14"/>
      <name val="微軟正黑體"/>
      <family val="2"/>
      <charset val="136"/>
    </font>
    <font>
      <u/>
      <sz val="14"/>
      <name val="微軟正黑體"/>
      <family val="2"/>
      <charset val="136"/>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2CC"/>
        <bgColor rgb="FFFFF2CC"/>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 diagonalUp="1">
      <left style="thin">
        <color rgb="FF000000"/>
      </left>
      <right style="thin">
        <color rgb="FF000000"/>
      </right>
      <top style="thin">
        <color rgb="FF000000"/>
      </top>
      <bottom style="thin">
        <color indexed="64"/>
      </bottom>
      <diagonal style="thin">
        <color rgb="FF000000"/>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style="thin">
        <color indexed="64"/>
      </right>
      <top/>
      <bottom style="thin">
        <color rgb="FF000000"/>
      </bottom>
      <diagonal/>
    </border>
  </borders>
  <cellStyleXfs count="9">
    <xf numFmtId="0" fontId="0" fillId="0" borderId="0">
      <alignment vertical="center"/>
    </xf>
    <xf numFmtId="44" fontId="1" fillId="0" borderId="0" applyFont="0" applyFill="0" applyBorder="0" applyAlignment="0" applyProtection="0">
      <alignment vertical="center"/>
    </xf>
    <xf numFmtId="177" fontId="6" fillId="0" borderId="0" applyFont="0" applyBorder="0" applyProtection="0">
      <alignment vertical="center"/>
    </xf>
    <xf numFmtId="9" fontId="6" fillId="0" borderId="0" applyFont="0" applyBorder="0" applyProtection="0">
      <alignment vertical="center"/>
    </xf>
    <xf numFmtId="0" fontId="6" fillId="0" borderId="0">
      <alignment vertical="center"/>
    </xf>
    <xf numFmtId="181" fontId="6" fillId="0" borderId="0">
      <alignment vertical="center"/>
    </xf>
    <xf numFmtId="9" fontId="6" fillId="0" borderId="0">
      <alignment vertical="center"/>
    </xf>
    <xf numFmtId="9" fontId="6" fillId="0" borderId="0">
      <alignment vertical="center"/>
    </xf>
    <xf numFmtId="0" fontId="5" fillId="0" borderId="0">
      <alignment vertical="center"/>
    </xf>
  </cellStyleXfs>
  <cellXfs count="122">
    <xf numFmtId="0" fontId="0" fillId="0" borderId="0" xfId="0">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179" fontId="2" fillId="0" borderId="0" xfId="0" applyNumberFormat="1" applyFont="1" applyAlignment="1">
      <alignment horizontal="center" vertical="center"/>
    </xf>
    <xf numFmtId="0" fontId="2"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xf>
    <xf numFmtId="179" fontId="2" fillId="0" borderId="0" xfId="0" applyNumberFormat="1" applyFont="1" applyFill="1" applyAlignment="1">
      <alignment horizontal="center" vertical="center"/>
    </xf>
    <xf numFmtId="179" fontId="9" fillId="2" borderId="1" xfId="0" applyNumberFormat="1" applyFont="1" applyFill="1" applyBorder="1" applyAlignment="1">
      <alignment vertical="center" wrapText="1"/>
    </xf>
    <xf numFmtId="176" fontId="2" fillId="3" borderId="1" xfId="0" applyNumberFormat="1" applyFont="1" applyFill="1" applyBorder="1" applyAlignment="1">
      <alignment horizontal="center" vertical="center" wrapText="1"/>
    </xf>
    <xf numFmtId="179" fontId="9" fillId="3" borderId="1" xfId="0" applyNumberFormat="1" applyFont="1" applyFill="1" applyBorder="1" applyAlignment="1">
      <alignment vertical="center" wrapText="1"/>
    </xf>
    <xf numFmtId="176" fontId="9" fillId="3" borderId="1" xfId="0" applyNumberFormat="1" applyFont="1" applyFill="1" applyBorder="1" applyAlignment="1">
      <alignment horizontal="right" vertical="center" wrapText="1"/>
    </xf>
    <xf numFmtId="0" fontId="9" fillId="4" borderId="1" xfId="0" applyFont="1" applyFill="1" applyBorder="1" applyAlignment="1">
      <alignment horizontal="center" vertical="center"/>
    </xf>
    <xf numFmtId="179" fontId="9" fillId="4" borderId="1" xfId="0" applyNumberFormat="1" applyFont="1" applyFill="1" applyBorder="1" applyAlignment="1">
      <alignment vertical="center"/>
    </xf>
    <xf numFmtId="176" fontId="9" fillId="4" borderId="1" xfId="0" applyNumberFormat="1" applyFont="1" applyFill="1" applyBorder="1" applyAlignment="1">
      <alignment horizontal="right" vertical="center"/>
    </xf>
    <xf numFmtId="0" fontId="2" fillId="4"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3" fillId="0" borderId="0" xfId="8" applyFont="1" applyAlignment="1">
      <alignment vertical="top" wrapText="1"/>
    </xf>
    <xf numFmtId="176" fontId="2" fillId="2" borderId="1" xfId="1" applyNumberFormat="1" applyFont="1" applyFill="1" applyBorder="1" applyAlignment="1">
      <alignment horizontal="center" vertical="center" wrapText="1"/>
    </xf>
    <xf numFmtId="0" fontId="15" fillId="0" borderId="0" xfId="4" applyFont="1" applyAlignment="1">
      <alignment horizontal="center" vertical="center"/>
    </xf>
    <xf numFmtId="0" fontId="13" fillId="0" borderId="0" xfId="4" applyFont="1" applyAlignment="1">
      <alignment horizontal="center" vertical="center"/>
    </xf>
    <xf numFmtId="10" fontId="13" fillId="5" borderId="5" xfId="7" applyNumberFormat="1" applyFont="1" applyFill="1" applyBorder="1" applyAlignment="1">
      <alignment horizontal="right" vertical="center" wrapText="1"/>
    </xf>
    <xf numFmtId="180" fontId="13" fillId="0" borderId="5" xfId="5" applyNumberFormat="1" applyFont="1" applyBorder="1" applyAlignment="1">
      <alignment horizontal="right" vertical="center"/>
    </xf>
    <xf numFmtId="6" fontId="13" fillId="5" borderId="5" xfId="5" applyNumberFormat="1" applyFont="1" applyFill="1" applyBorder="1" applyAlignment="1">
      <alignment horizontal="right" vertical="center" wrapText="1"/>
    </xf>
    <xf numFmtId="0" fontId="13" fillId="0" borderId="0" xfId="4" applyFont="1">
      <alignment vertical="center"/>
    </xf>
    <xf numFmtId="0" fontId="13" fillId="0" borderId="0" xfId="4" applyFont="1" applyAlignment="1">
      <alignment horizontal="left" vertical="center" wrapText="1"/>
    </xf>
    <xf numFmtId="0" fontId="13" fillId="0" borderId="0" xfId="4" applyFont="1" applyAlignment="1">
      <alignment horizontal="center" vertical="center" wrapText="1"/>
    </xf>
    <xf numFmtId="178" fontId="13" fillId="0" borderId="0" xfId="4" applyNumberFormat="1" applyFont="1" applyAlignment="1">
      <alignment horizontal="left" vertical="center"/>
    </xf>
    <xf numFmtId="178" fontId="13" fillId="0" borderId="0" xfId="4" applyNumberFormat="1" applyFont="1" applyAlignment="1">
      <alignment horizontal="right" vertical="center"/>
    </xf>
    <xf numFmtId="178" fontId="13" fillId="0" borderId="0" xfId="4" applyNumberFormat="1" applyFont="1" applyAlignment="1">
      <alignment horizontal="center" vertical="center"/>
    </xf>
    <xf numFmtId="0" fontId="13" fillId="0" borderId="0" xfId="4" applyFont="1" applyAlignment="1">
      <alignment horizontal="right" vertical="center"/>
    </xf>
    <xf numFmtId="0" fontId="13" fillId="4" borderId="5" xfId="4" applyFont="1" applyFill="1" applyBorder="1" applyAlignment="1">
      <alignment horizontal="center" vertical="center" wrapText="1"/>
    </xf>
    <xf numFmtId="180" fontId="13" fillId="4" borderId="8" xfId="4" applyNumberFormat="1" applyFont="1" applyFill="1" applyBorder="1" applyAlignment="1">
      <alignment horizontal="center" vertical="center" wrapText="1"/>
    </xf>
    <xf numFmtId="176" fontId="2" fillId="0" borderId="1" xfId="1" applyNumberFormat="1" applyFont="1" applyFill="1" applyBorder="1" applyAlignment="1">
      <alignment horizontal="right" vertical="center"/>
    </xf>
    <xf numFmtId="179" fontId="2" fillId="0" borderId="1" xfId="1" applyNumberFormat="1" applyFont="1" applyFill="1" applyBorder="1" applyAlignment="1">
      <alignment horizontal="right" vertical="center"/>
    </xf>
    <xf numFmtId="176" fontId="2" fillId="0" borderId="1" xfId="0" applyNumberFormat="1" applyFont="1" applyFill="1" applyBorder="1" applyAlignment="1">
      <alignment horizontal="right" vertical="center"/>
    </xf>
    <xf numFmtId="179" fontId="2" fillId="0" borderId="1" xfId="0" applyNumberFormat="1" applyFont="1" applyFill="1" applyBorder="1" applyAlignment="1">
      <alignment horizontal="right" vertical="center"/>
    </xf>
    <xf numFmtId="0" fontId="2" fillId="0" borderId="1" xfId="0" applyFont="1" applyFill="1" applyBorder="1" applyAlignment="1">
      <alignment horizontal="left" vertical="center"/>
    </xf>
    <xf numFmtId="180" fontId="13" fillId="4" borderId="13" xfId="4" applyNumberFormat="1" applyFont="1" applyFill="1" applyBorder="1" applyAlignment="1">
      <alignment horizontal="center" vertical="center" wrapText="1"/>
    </xf>
    <xf numFmtId="0" fontId="14" fillId="0" borderId="1" xfId="4" applyFont="1" applyBorder="1" applyAlignment="1">
      <alignment horizontal="center" vertical="center"/>
    </xf>
    <xf numFmtId="0" fontId="13" fillId="0" borderId="1" xfId="4" applyFont="1" applyBorder="1" applyAlignment="1">
      <alignment horizontal="center" vertical="center" wrapText="1"/>
    </xf>
    <xf numFmtId="6" fontId="13" fillId="4" borderId="5" xfId="4" applyNumberFormat="1" applyFont="1" applyFill="1" applyBorder="1" applyAlignment="1">
      <alignment horizontal="right" vertical="center"/>
    </xf>
    <xf numFmtId="180" fontId="13" fillId="0" borderId="6" xfId="5" applyNumberFormat="1" applyFont="1" applyBorder="1" applyAlignment="1">
      <alignment horizontal="right" vertical="center"/>
    </xf>
    <xf numFmtId="6" fontId="13" fillId="4" borderId="6" xfId="4" applyNumberFormat="1" applyFont="1" applyFill="1" applyBorder="1" applyAlignment="1">
      <alignment horizontal="right" vertical="center"/>
    </xf>
    <xf numFmtId="10" fontId="13" fillId="5" borderId="6" xfId="7" applyNumberFormat="1" applyFont="1" applyFill="1" applyBorder="1" applyAlignment="1">
      <alignment horizontal="right" vertical="center" wrapText="1"/>
    </xf>
    <xf numFmtId="6" fontId="13" fillId="5" borderId="6" xfId="5" applyNumberFormat="1" applyFont="1" applyFill="1" applyBorder="1" applyAlignment="1">
      <alignment horizontal="right" vertical="center" wrapText="1"/>
    </xf>
    <xf numFmtId="178" fontId="13" fillId="0" borderId="0" xfId="4" applyNumberFormat="1" applyFont="1" applyBorder="1" applyAlignment="1">
      <alignment horizontal="left" vertical="center"/>
    </xf>
    <xf numFmtId="0" fontId="13" fillId="0" borderId="17" xfId="4" applyFont="1" applyBorder="1" applyAlignment="1">
      <alignment horizontal="center" vertical="center" wrapText="1"/>
    </xf>
    <xf numFmtId="49" fontId="13" fillId="0" borderId="18" xfId="4" applyNumberFormat="1" applyFont="1" applyBorder="1" applyAlignment="1">
      <alignment horizontal="center" vertical="center"/>
    </xf>
    <xf numFmtId="0" fontId="13" fillId="0" borderId="15" xfId="4" applyFont="1" applyBorder="1" applyAlignment="1">
      <alignment horizontal="center" vertical="center" wrapText="1"/>
    </xf>
    <xf numFmtId="49" fontId="13" fillId="0" borderId="16" xfId="4" applyNumberFormat="1" applyFont="1" applyBorder="1" applyAlignment="1">
      <alignment horizontal="right" vertical="center"/>
    </xf>
    <xf numFmtId="0" fontId="13" fillId="0" borderId="23" xfId="4" applyFont="1" applyBorder="1" applyAlignment="1">
      <alignment horizontal="center" vertical="center" wrapText="1"/>
    </xf>
    <xf numFmtId="6" fontId="13" fillId="5" borderId="25" xfId="5" applyNumberFormat="1" applyFont="1" applyFill="1" applyBorder="1" applyAlignment="1">
      <alignment horizontal="right" vertical="center" wrapText="1"/>
    </xf>
    <xf numFmtId="6" fontId="13" fillId="4" borderId="25" xfId="5" applyNumberFormat="1" applyFont="1" applyFill="1" applyBorder="1" applyAlignment="1">
      <alignment horizontal="right" vertical="center" wrapText="1"/>
    </xf>
    <xf numFmtId="178" fontId="13" fillId="0" borderId="24" xfId="4" applyNumberFormat="1" applyFont="1" applyBorder="1" applyAlignment="1">
      <alignment horizontal="right" vertical="center"/>
    </xf>
    <xf numFmtId="49" fontId="13" fillId="0" borderId="26" xfId="4" applyNumberFormat="1" applyFont="1" applyBorder="1" applyAlignment="1">
      <alignment horizontal="right" vertical="center"/>
    </xf>
    <xf numFmtId="6" fontId="13" fillId="5" borderId="10" xfId="5" applyNumberFormat="1" applyFont="1" applyFill="1" applyBorder="1" applyAlignment="1">
      <alignment horizontal="right" vertical="center" wrapText="1"/>
    </xf>
    <xf numFmtId="6" fontId="13" fillId="5" borderId="27" xfId="5" applyNumberFormat="1" applyFont="1" applyFill="1" applyBorder="1" applyAlignment="1">
      <alignment horizontal="right" vertical="center" wrapText="1"/>
    </xf>
    <xf numFmtId="6" fontId="13" fillId="5" borderId="6" xfId="5" applyNumberFormat="1" applyFont="1" applyFill="1" applyBorder="1" applyAlignment="1">
      <alignment vertical="center" wrapText="1"/>
    </xf>
    <xf numFmtId="6" fontId="13" fillId="5" borderId="10" xfId="5" applyNumberFormat="1" applyFont="1" applyFill="1" applyBorder="1" applyAlignment="1">
      <alignment vertical="center" wrapText="1"/>
    </xf>
    <xf numFmtId="0" fontId="9"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6" fontId="13" fillId="5" borderId="6" xfId="5" applyNumberFormat="1" applyFont="1" applyFill="1" applyBorder="1" applyAlignment="1">
      <alignment vertical="center"/>
    </xf>
    <xf numFmtId="6" fontId="13" fillId="5" borderId="11" xfId="5" applyNumberFormat="1" applyFont="1" applyFill="1" applyBorder="1" applyAlignment="1">
      <alignment vertical="center"/>
    </xf>
    <xf numFmtId="6" fontId="13" fillId="5" borderId="9" xfId="5" applyNumberFormat="1" applyFont="1" applyFill="1" applyBorder="1" applyAlignment="1">
      <alignment vertical="center"/>
    </xf>
    <xf numFmtId="0" fontId="13" fillId="0" borderId="2"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4" xfId="4" applyFont="1" applyBorder="1" applyAlignment="1">
      <alignment horizontal="center" vertical="center" wrapText="1"/>
    </xf>
    <xf numFmtId="6" fontId="13" fillId="5" borderId="6" xfId="5" applyNumberFormat="1" applyFont="1" applyFill="1" applyBorder="1" applyAlignment="1">
      <alignment horizontal="right" vertical="center"/>
    </xf>
    <xf numFmtId="6" fontId="13" fillId="5" borderId="11" xfId="5" applyNumberFormat="1" applyFont="1" applyFill="1" applyBorder="1" applyAlignment="1">
      <alignment horizontal="right" vertical="center"/>
    </xf>
    <xf numFmtId="6" fontId="13" fillId="5" borderId="9" xfId="5" applyNumberFormat="1" applyFont="1" applyFill="1" applyBorder="1" applyAlignment="1">
      <alignment horizontal="right" vertical="center"/>
    </xf>
    <xf numFmtId="0" fontId="14" fillId="0" borderId="1" xfId="4" applyFont="1" applyBorder="1" applyAlignment="1">
      <alignment horizontal="center" vertical="center"/>
    </xf>
    <xf numFmtId="0" fontId="13" fillId="0" borderId="1" xfId="8" applyFont="1" applyBorder="1" applyAlignment="1">
      <alignment horizontal="center" vertical="center"/>
    </xf>
    <xf numFmtId="0" fontId="13" fillId="0" borderId="1" xfId="8" applyFont="1" applyBorder="1" applyAlignment="1">
      <alignment horizontal="center" vertical="center" wrapText="1"/>
    </xf>
    <xf numFmtId="0" fontId="13" fillId="0" borderId="1" xfId="4" applyFont="1" applyBorder="1" applyAlignment="1">
      <alignment horizontal="center" vertical="center" wrapText="1"/>
    </xf>
    <xf numFmtId="0" fontId="13" fillId="0" borderId="1" xfId="4" applyFont="1" applyBorder="1" applyAlignment="1">
      <alignment horizontal="center" vertical="center"/>
    </xf>
    <xf numFmtId="0" fontId="18" fillId="0" borderId="2" xfId="4" applyFont="1" applyBorder="1" applyAlignment="1">
      <alignment horizontal="center" vertical="center"/>
    </xf>
    <xf numFmtId="0" fontId="18" fillId="0" borderId="3" xfId="4" applyFont="1" applyBorder="1" applyAlignment="1">
      <alignment horizontal="center" vertical="center"/>
    </xf>
    <xf numFmtId="0" fontId="18" fillId="0" borderId="4" xfId="4" applyFont="1" applyBorder="1" applyAlignment="1">
      <alignment horizontal="center" vertical="center"/>
    </xf>
    <xf numFmtId="0" fontId="13" fillId="0" borderId="17" xfId="4" applyFont="1" applyBorder="1" applyAlignment="1">
      <alignment horizontal="center" vertical="center" wrapText="1"/>
    </xf>
    <xf numFmtId="0" fontId="13" fillId="0" borderId="19" xfId="4" applyFont="1" applyBorder="1" applyAlignment="1">
      <alignment horizontal="center" vertical="center" wrapText="1"/>
    </xf>
    <xf numFmtId="0" fontId="13" fillId="0" borderId="21" xfId="4" applyFont="1" applyBorder="1" applyAlignment="1">
      <alignment horizontal="center" vertical="center" wrapText="1"/>
    </xf>
    <xf numFmtId="6" fontId="13" fillId="4" borderId="6" xfId="4" applyNumberFormat="1" applyFont="1" applyFill="1" applyBorder="1" applyAlignment="1">
      <alignment horizontal="right" vertical="center"/>
    </xf>
    <xf numFmtId="6" fontId="13" fillId="4" borderId="11" xfId="4" applyNumberFormat="1" applyFont="1" applyFill="1" applyBorder="1" applyAlignment="1">
      <alignment horizontal="right" vertical="center"/>
    </xf>
    <xf numFmtId="6" fontId="13" fillId="4" borderId="9" xfId="4" applyNumberFormat="1" applyFont="1" applyFill="1" applyBorder="1" applyAlignment="1">
      <alignment horizontal="right" vertical="center"/>
    </xf>
    <xf numFmtId="180" fontId="13" fillId="0" borderId="6" xfId="5" applyNumberFormat="1" applyFont="1" applyBorder="1" applyAlignment="1">
      <alignment horizontal="right" vertical="center"/>
    </xf>
    <xf numFmtId="180" fontId="13" fillId="0" borderId="11" xfId="5" applyNumberFormat="1" applyFont="1" applyBorder="1" applyAlignment="1">
      <alignment horizontal="right" vertical="center"/>
    </xf>
    <xf numFmtId="180" fontId="13" fillId="0" borderId="9" xfId="5" applyNumberFormat="1" applyFont="1" applyBorder="1" applyAlignment="1">
      <alignment horizontal="right" vertical="center"/>
    </xf>
    <xf numFmtId="10" fontId="13" fillId="5" borderId="6" xfId="7" applyNumberFormat="1" applyFont="1" applyFill="1" applyBorder="1" applyAlignment="1">
      <alignment horizontal="right" vertical="center"/>
    </xf>
    <xf numFmtId="10" fontId="13" fillId="5" borderId="11" xfId="7" applyNumberFormat="1" applyFont="1" applyFill="1" applyBorder="1" applyAlignment="1">
      <alignment horizontal="right" vertical="center"/>
    </xf>
    <xf numFmtId="10" fontId="13" fillId="5" borderId="9" xfId="7" applyNumberFormat="1" applyFont="1" applyFill="1" applyBorder="1" applyAlignment="1">
      <alignment horizontal="right" vertical="center"/>
    </xf>
    <xf numFmtId="0" fontId="13" fillId="0" borderId="7" xfId="4" applyFont="1" applyBorder="1" applyAlignment="1">
      <alignment horizontal="center" vertical="center" wrapText="1"/>
    </xf>
    <xf numFmtId="0" fontId="13" fillId="0" borderId="28" xfId="4" applyFont="1" applyBorder="1" applyAlignment="1">
      <alignment horizontal="center" vertical="center" wrapText="1"/>
    </xf>
    <xf numFmtId="0" fontId="13" fillId="0" borderId="0" xfId="8" applyFont="1" applyAlignment="1">
      <alignment horizontal="left" vertical="top" wrapText="1"/>
    </xf>
    <xf numFmtId="6" fontId="13" fillId="5" borderId="5" xfId="5" applyNumberFormat="1" applyFont="1" applyFill="1" applyBorder="1" applyAlignment="1">
      <alignment horizontal="right" vertical="center"/>
    </xf>
    <xf numFmtId="49" fontId="13" fillId="0" borderId="16" xfId="4" applyNumberFormat="1" applyFont="1" applyBorder="1" applyAlignment="1">
      <alignment horizontal="right" vertical="center"/>
    </xf>
    <xf numFmtId="0" fontId="13" fillId="0" borderId="15" xfId="4" applyFont="1" applyBorder="1" applyAlignment="1">
      <alignment horizontal="center" vertical="center" wrapText="1"/>
    </xf>
    <xf numFmtId="6" fontId="13" fillId="4" borderId="14" xfId="4" applyNumberFormat="1" applyFont="1" applyFill="1" applyBorder="1" applyAlignment="1">
      <alignment horizontal="right" vertical="center"/>
    </xf>
    <xf numFmtId="6" fontId="13" fillId="4" borderId="5" xfId="4" applyNumberFormat="1" applyFont="1" applyFill="1" applyBorder="1" applyAlignment="1">
      <alignment horizontal="right" vertical="center"/>
    </xf>
    <xf numFmtId="10" fontId="13" fillId="5" borderId="5" xfId="7" applyNumberFormat="1" applyFont="1" applyFill="1" applyBorder="1" applyAlignment="1">
      <alignment horizontal="right" vertical="center"/>
    </xf>
    <xf numFmtId="49" fontId="13" fillId="0" borderId="18" xfId="4" applyNumberFormat="1" applyFont="1" applyBorder="1" applyAlignment="1">
      <alignment horizontal="center" vertical="center"/>
    </xf>
    <xf numFmtId="49" fontId="13" fillId="0" borderId="20" xfId="4" applyNumberFormat="1" applyFont="1" applyBorder="1" applyAlignment="1">
      <alignment horizontal="center" vertical="center"/>
    </xf>
    <xf numFmtId="49" fontId="13" fillId="0" borderId="22" xfId="4" applyNumberFormat="1" applyFont="1" applyBorder="1" applyAlignment="1">
      <alignment horizontal="center" vertical="center"/>
    </xf>
    <xf numFmtId="180" fontId="13" fillId="4" borderId="10" xfId="4" applyNumberFormat="1" applyFont="1" applyFill="1" applyBorder="1" applyAlignment="1">
      <alignment horizontal="center" vertical="center"/>
    </xf>
    <xf numFmtId="180" fontId="13" fillId="4" borderId="8" xfId="4" applyNumberFormat="1" applyFont="1" applyFill="1" applyBorder="1" applyAlignment="1">
      <alignment horizontal="center" vertical="center"/>
    </xf>
    <xf numFmtId="0" fontId="13" fillId="0" borderId="24" xfId="4" applyFont="1" applyBorder="1" applyAlignment="1">
      <alignment horizontal="left" vertical="center"/>
    </xf>
    <xf numFmtId="180" fontId="13" fillId="4" borderId="12" xfId="4" applyNumberFormat="1" applyFont="1" applyFill="1" applyBorder="1" applyAlignment="1">
      <alignment horizontal="center" vertical="center"/>
    </xf>
    <xf numFmtId="180" fontId="13" fillId="4" borderId="13" xfId="4"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9"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176" fontId="9" fillId="2" borderId="1" xfId="0" applyNumberFormat="1" applyFont="1" applyFill="1" applyBorder="1" applyAlignment="1">
      <alignment horizontal="right" vertical="center" wrapText="1"/>
    </xf>
  </cellXfs>
  <cellStyles count="9">
    <cellStyle name="Excel Built-in Comma" xfId="2" xr:uid="{756D998D-1BC5-4684-801B-C165EBD2C97A}"/>
    <cellStyle name="Excel Built-in Comma 2" xfId="5" xr:uid="{F7C6668C-2613-4F98-A446-ACB987AFA9FE}"/>
    <cellStyle name="Excel Built-in Percent" xfId="3" xr:uid="{4EC2FB7F-AAB9-42B9-ACED-4DBFA25798BE}"/>
    <cellStyle name="Excel Built-in Percent 2" xfId="7" xr:uid="{7082F4F4-C749-4764-9FEF-F8A55F9022C8}"/>
    <cellStyle name="一般" xfId="0" builtinId="0"/>
    <cellStyle name="一般 2" xfId="4" xr:uid="{A66A46FE-D26F-45B7-8BF0-FC0A6476D79F}"/>
    <cellStyle name="一般 2 2" xfId="8" xr:uid="{7B1E8B64-2CC9-4BDF-BE66-866CB83B7DBA}"/>
    <cellStyle name="百分比 2" xfId="6" xr:uid="{32FB3987-E0B6-42CD-AEA6-B805FDBF38FE}"/>
    <cellStyle name="貨幣" xfId="1" builtin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F18EF-A9AB-43B9-8681-ADCF7CCA3E2B}">
  <sheetPr>
    <pageSetUpPr fitToPage="1"/>
  </sheetPr>
  <dimension ref="A1:Q18"/>
  <sheetViews>
    <sheetView tabSelected="1" view="pageBreakPreview" zoomScale="85" zoomScaleNormal="70" zoomScaleSheetLayoutView="85" workbookViewId="0">
      <selection sqref="A1:K1"/>
    </sheetView>
  </sheetViews>
  <sheetFormatPr defaultColWidth="8.5" defaultRowHeight="18.75" x14ac:dyDescent="0.25"/>
  <cols>
    <col min="1" max="1" width="26.375" style="27" customWidth="1"/>
    <col min="2" max="2" width="27.875" style="23" bestFit="1" customWidth="1"/>
    <col min="3" max="3" width="17.375" style="27" customWidth="1"/>
    <col min="4" max="5" width="28.625" style="27" customWidth="1"/>
    <col min="6" max="6" width="17.5" style="33" customWidth="1"/>
    <col min="7" max="7" width="15.625" style="27" customWidth="1"/>
    <col min="8" max="8" width="24.5" style="27" customWidth="1"/>
    <col min="9" max="9" width="18" style="27" bestFit="1" customWidth="1"/>
    <col min="10" max="10" width="17" style="27" bestFit="1" customWidth="1"/>
    <col min="11" max="11" width="48.75" style="27" customWidth="1"/>
    <col min="12" max="12" width="8.5" style="27" customWidth="1"/>
    <col min="13" max="16384" width="8.5" style="27"/>
  </cols>
  <sheetData>
    <row r="1" spans="1:17" s="22" customFormat="1" ht="32.25" customHeight="1" x14ac:dyDescent="0.25">
      <c r="A1" s="75" t="s">
        <v>30</v>
      </c>
      <c r="B1" s="75"/>
      <c r="C1" s="75"/>
      <c r="D1" s="75"/>
      <c r="E1" s="75"/>
      <c r="F1" s="75"/>
      <c r="G1" s="75"/>
      <c r="H1" s="75"/>
      <c r="I1" s="75"/>
      <c r="J1" s="75"/>
      <c r="K1" s="75"/>
    </row>
    <row r="2" spans="1:17" s="22" customFormat="1" ht="32.25" customHeight="1" x14ac:dyDescent="0.25">
      <c r="A2" s="42" t="s">
        <v>17</v>
      </c>
      <c r="B2" s="80" t="s">
        <v>31</v>
      </c>
      <c r="C2" s="81"/>
      <c r="D2" s="81"/>
      <c r="E2" s="81"/>
      <c r="F2" s="81"/>
      <c r="G2" s="81"/>
      <c r="H2" s="81"/>
      <c r="I2" s="81"/>
      <c r="J2" s="81"/>
      <c r="K2" s="82"/>
    </row>
    <row r="3" spans="1:17" s="23" customFormat="1" ht="27" customHeight="1" x14ac:dyDescent="0.25">
      <c r="A3" s="76" t="s">
        <v>6</v>
      </c>
      <c r="B3" s="77" t="s">
        <v>29</v>
      </c>
      <c r="C3" s="77"/>
      <c r="D3" s="69" t="s">
        <v>15</v>
      </c>
      <c r="E3" s="70"/>
      <c r="F3" s="70"/>
      <c r="G3" s="71"/>
      <c r="H3" s="78" t="s">
        <v>34</v>
      </c>
      <c r="I3" s="95" t="s">
        <v>50</v>
      </c>
      <c r="J3" s="95" t="s">
        <v>51</v>
      </c>
      <c r="K3" s="79" t="s">
        <v>55</v>
      </c>
    </row>
    <row r="4" spans="1:17" s="23" customFormat="1" ht="51.75" customHeight="1" x14ac:dyDescent="0.25">
      <c r="A4" s="76"/>
      <c r="B4" s="77"/>
      <c r="C4" s="77"/>
      <c r="D4" s="43" t="s">
        <v>32</v>
      </c>
      <c r="E4" s="43" t="s">
        <v>33</v>
      </c>
      <c r="F4" s="43" t="s">
        <v>18</v>
      </c>
      <c r="G4" s="43" t="s">
        <v>19</v>
      </c>
      <c r="H4" s="78"/>
      <c r="I4" s="96"/>
      <c r="J4" s="96"/>
      <c r="K4" s="79"/>
    </row>
    <row r="5" spans="1:17" x14ac:dyDescent="0.25">
      <c r="A5" s="100" t="s">
        <v>16</v>
      </c>
      <c r="B5" s="34" t="s">
        <v>10</v>
      </c>
      <c r="C5" s="35">
        <f>'專任教師－學術研究加給'!I3</f>
        <v>0</v>
      </c>
      <c r="D5" s="101">
        <f>'專任教師－學術研究加給'!J3</f>
        <v>0</v>
      </c>
      <c r="E5" s="102">
        <f>'專任教師－學術研究加給'!K3</f>
        <v>0</v>
      </c>
      <c r="F5" s="89">
        <v>6</v>
      </c>
      <c r="G5" s="103">
        <f>IF(D5=0,0,(E5-D5)/D5)</f>
        <v>0</v>
      </c>
      <c r="H5" s="98">
        <f>((E5-D5)*F5)</f>
        <v>0</v>
      </c>
      <c r="I5" s="72">
        <f>'專任教師－學術研究加給'!L3</f>
        <v>0</v>
      </c>
      <c r="J5" s="66">
        <f>I5*F5</f>
        <v>0</v>
      </c>
      <c r="K5" s="99"/>
    </row>
    <row r="6" spans="1:17" x14ac:dyDescent="0.25">
      <c r="A6" s="100"/>
      <c r="B6" s="34" t="s">
        <v>11</v>
      </c>
      <c r="C6" s="35">
        <f>'專任教師－學術研究加給'!I4</f>
        <v>0</v>
      </c>
      <c r="D6" s="87"/>
      <c r="E6" s="102"/>
      <c r="F6" s="90"/>
      <c r="G6" s="103"/>
      <c r="H6" s="98"/>
      <c r="I6" s="73"/>
      <c r="J6" s="67"/>
      <c r="K6" s="99"/>
    </row>
    <row r="7" spans="1:17" x14ac:dyDescent="0.25">
      <c r="A7" s="100"/>
      <c r="B7" s="34" t="s">
        <v>12</v>
      </c>
      <c r="C7" s="35">
        <f>'專任教師－學術研究加給'!I5</f>
        <v>0</v>
      </c>
      <c r="D7" s="88"/>
      <c r="E7" s="102"/>
      <c r="F7" s="91"/>
      <c r="G7" s="103"/>
      <c r="H7" s="98"/>
      <c r="I7" s="74"/>
      <c r="J7" s="68"/>
      <c r="K7" s="99"/>
    </row>
    <row r="8" spans="1:17" x14ac:dyDescent="0.25">
      <c r="A8" s="83" t="s">
        <v>48</v>
      </c>
      <c r="B8" s="34" t="s">
        <v>13</v>
      </c>
      <c r="C8" s="35">
        <f>'專任教師－學術研究加給'!I6</f>
        <v>0</v>
      </c>
      <c r="D8" s="86">
        <f>'專任教師－學術研究加給'!J6</f>
        <v>0</v>
      </c>
      <c r="E8" s="86">
        <f>'專任教師－學術研究加給'!K6</f>
        <v>0</v>
      </c>
      <c r="F8" s="89">
        <v>6</v>
      </c>
      <c r="G8" s="92">
        <f>IF(D8=0,0,(E8-D8)/D8)</f>
        <v>0</v>
      </c>
      <c r="H8" s="72">
        <f>((E8-D8)*F8)</f>
        <v>0</v>
      </c>
      <c r="I8" s="72">
        <f>'專任教師－學術研究加給'!L6</f>
        <v>0</v>
      </c>
      <c r="J8" s="66">
        <f t="shared" ref="J8" si="0">I8*F8</f>
        <v>0</v>
      </c>
      <c r="K8" s="104"/>
    </row>
    <row r="9" spans="1:17" x14ac:dyDescent="0.25">
      <c r="A9" s="84"/>
      <c r="B9" s="34" t="s">
        <v>14</v>
      </c>
      <c r="C9" s="35">
        <f>'專任教師－學術研究加給'!I7</f>
        <v>0</v>
      </c>
      <c r="D9" s="87"/>
      <c r="E9" s="87"/>
      <c r="F9" s="90"/>
      <c r="G9" s="93"/>
      <c r="H9" s="73"/>
      <c r="I9" s="73"/>
      <c r="J9" s="67"/>
      <c r="K9" s="105"/>
    </row>
    <row r="10" spans="1:17" x14ac:dyDescent="0.25">
      <c r="A10" s="85"/>
      <c r="B10" s="34" t="s">
        <v>47</v>
      </c>
      <c r="C10" s="41">
        <f>'專任教師－學術研究加給'!I8</f>
        <v>0</v>
      </c>
      <c r="D10" s="88"/>
      <c r="E10" s="88"/>
      <c r="F10" s="91"/>
      <c r="G10" s="94"/>
      <c r="H10" s="74"/>
      <c r="I10" s="74"/>
      <c r="J10" s="68"/>
      <c r="K10" s="106"/>
    </row>
    <row r="11" spans="1:17" ht="55.5" customHeight="1" x14ac:dyDescent="0.25">
      <c r="A11" s="50" t="s">
        <v>26</v>
      </c>
      <c r="B11" s="110">
        <f>'編制內職員+專任教師－主管加給'!J3+'編制內職員+專任教師－主管加給'!J4</f>
        <v>0</v>
      </c>
      <c r="C11" s="111"/>
      <c r="D11" s="46">
        <f>'編制內職員+專任教師－主管加給'!K3+'編制內職員+專任教師－主管加給'!K4</f>
        <v>0</v>
      </c>
      <c r="E11" s="46">
        <f>'編制內職員+專任教師－主管加給'!L3+'編制內職員+專任教師－主管加給'!L4</f>
        <v>0</v>
      </c>
      <c r="F11" s="45">
        <v>6</v>
      </c>
      <c r="G11" s="47">
        <f>IF(D11=0,0,(E11-D11)/D11)</f>
        <v>0</v>
      </c>
      <c r="H11" s="48">
        <f>((E11-D11)*F11)</f>
        <v>0</v>
      </c>
      <c r="I11" s="48">
        <f>'編制內職員+專任教師－主管加給'!M3+'編制內職員+專任教師－主管加給'!M4</f>
        <v>0</v>
      </c>
      <c r="J11" s="61">
        <f t="shared" ref="J11:J12" si="1">I11*F11</f>
        <v>0</v>
      </c>
      <c r="K11" s="51"/>
    </row>
    <row r="12" spans="1:17" ht="60.75" customHeight="1" x14ac:dyDescent="0.25">
      <c r="A12" s="52" t="s">
        <v>42</v>
      </c>
      <c r="B12" s="107">
        <f>'編制內職員－專業加給'!H3</f>
        <v>0</v>
      </c>
      <c r="C12" s="108"/>
      <c r="D12" s="44">
        <f>'編制內職員－專業加給'!I3</f>
        <v>0</v>
      </c>
      <c r="E12" s="44">
        <f>'編制內職員－專業加給'!J3</f>
        <v>0</v>
      </c>
      <c r="F12" s="25">
        <v>6</v>
      </c>
      <c r="G12" s="24">
        <f>IF(D12=0,0,(E12-D12)/D12)</f>
        <v>0</v>
      </c>
      <c r="H12" s="26">
        <f>((E12-D12)*F12)</f>
        <v>0</v>
      </c>
      <c r="I12" s="59">
        <f>'編制內職員－專業加給'!K3</f>
        <v>0</v>
      </c>
      <c r="J12" s="62">
        <f t="shared" si="1"/>
        <v>0</v>
      </c>
      <c r="K12" s="53"/>
    </row>
    <row r="13" spans="1:17" ht="39.75" customHeight="1" x14ac:dyDescent="0.25">
      <c r="A13" s="54" t="s">
        <v>7</v>
      </c>
      <c r="B13" s="109"/>
      <c r="C13" s="109"/>
      <c r="D13" s="55">
        <f>SUM(D5:D12)</f>
        <v>0</v>
      </c>
      <c r="E13" s="56">
        <f>SUM(E5:E12)</f>
        <v>0</v>
      </c>
      <c r="F13" s="57"/>
      <c r="G13" s="57"/>
      <c r="H13" s="55">
        <f>SUM(H5:H12)</f>
        <v>0</v>
      </c>
      <c r="I13" s="60">
        <f>SUM(I5:I12)</f>
        <v>0</v>
      </c>
      <c r="J13" s="60">
        <f>SUM(J5:J12)</f>
        <v>0</v>
      </c>
      <c r="K13" s="58"/>
    </row>
    <row r="14" spans="1:17" ht="35.25" customHeight="1" x14ac:dyDescent="0.25">
      <c r="A14" s="28" t="s">
        <v>8</v>
      </c>
      <c r="B14" s="29"/>
      <c r="C14" s="29"/>
      <c r="D14" s="49" t="s">
        <v>43</v>
      </c>
      <c r="E14" s="30"/>
      <c r="F14" s="30" t="s">
        <v>9</v>
      </c>
    </row>
    <row r="15" spans="1:17" x14ac:dyDescent="0.25">
      <c r="A15" s="29"/>
      <c r="B15" s="29"/>
      <c r="C15" s="29"/>
      <c r="D15" s="32"/>
      <c r="E15" s="32"/>
      <c r="F15" s="31"/>
      <c r="G15" s="32"/>
      <c r="H15" s="32"/>
      <c r="I15" s="32"/>
      <c r="J15" s="32"/>
    </row>
    <row r="16" spans="1:17" ht="150.75" customHeight="1" x14ac:dyDescent="0.25">
      <c r="A16" s="97" t="s">
        <v>54</v>
      </c>
      <c r="B16" s="97"/>
      <c r="C16" s="97"/>
      <c r="D16" s="97"/>
      <c r="E16" s="97"/>
      <c r="F16" s="97"/>
      <c r="G16" s="97"/>
      <c r="H16" s="97"/>
      <c r="I16" s="97"/>
      <c r="J16" s="97"/>
      <c r="K16" s="97"/>
      <c r="L16" s="20"/>
      <c r="M16" s="20"/>
      <c r="N16" s="20"/>
      <c r="O16" s="20"/>
      <c r="P16" s="20"/>
      <c r="Q16" s="20"/>
    </row>
    <row r="17" spans="1:17" ht="115.5" customHeight="1" x14ac:dyDescent="0.25">
      <c r="A17" s="97" t="s">
        <v>52</v>
      </c>
      <c r="B17" s="97"/>
      <c r="C17" s="97"/>
      <c r="D17" s="97"/>
      <c r="E17" s="97"/>
      <c r="F17" s="97"/>
      <c r="G17" s="97"/>
      <c r="H17" s="97"/>
      <c r="I17" s="97"/>
      <c r="J17" s="97"/>
      <c r="K17" s="97"/>
      <c r="L17" s="20"/>
      <c r="M17" s="20"/>
      <c r="N17" s="20"/>
      <c r="O17" s="20"/>
      <c r="P17" s="20"/>
      <c r="Q17" s="20"/>
    </row>
    <row r="18" spans="1:17" ht="175.5" customHeight="1" x14ac:dyDescent="0.25">
      <c r="A18" s="97" t="s">
        <v>53</v>
      </c>
      <c r="B18" s="97"/>
      <c r="C18" s="97"/>
      <c r="D18" s="97"/>
      <c r="E18" s="97"/>
      <c r="F18" s="97"/>
      <c r="G18" s="97"/>
      <c r="H18" s="97"/>
      <c r="I18" s="97"/>
      <c r="J18" s="97"/>
      <c r="K18" s="97"/>
      <c r="L18" s="20"/>
      <c r="M18" s="20"/>
      <c r="N18" s="20"/>
      <c r="O18" s="20"/>
      <c r="P18" s="20"/>
      <c r="Q18" s="20"/>
    </row>
  </sheetData>
  <mergeCells count="33">
    <mergeCell ref="I8:I10"/>
    <mergeCell ref="I5:I7"/>
    <mergeCell ref="A18:K18"/>
    <mergeCell ref="H5:H7"/>
    <mergeCell ref="K5:K7"/>
    <mergeCell ref="A17:K17"/>
    <mergeCell ref="A5:A7"/>
    <mergeCell ref="D5:D7"/>
    <mergeCell ref="F5:F7"/>
    <mergeCell ref="E5:E7"/>
    <mergeCell ref="G5:G7"/>
    <mergeCell ref="K8:K10"/>
    <mergeCell ref="B12:C12"/>
    <mergeCell ref="B13:C13"/>
    <mergeCell ref="A16:K16"/>
    <mergeCell ref="B11:C11"/>
    <mergeCell ref="J5:J7"/>
    <mergeCell ref="J8:J10"/>
    <mergeCell ref="D3:G3"/>
    <mergeCell ref="H8:H10"/>
    <mergeCell ref="A1:K1"/>
    <mergeCell ref="A3:A4"/>
    <mergeCell ref="B3:C4"/>
    <mergeCell ref="H3:H4"/>
    <mergeCell ref="K3:K4"/>
    <mergeCell ref="B2:K2"/>
    <mergeCell ref="A8:A10"/>
    <mergeCell ref="D8:D10"/>
    <mergeCell ref="E8:E10"/>
    <mergeCell ref="F8:F10"/>
    <mergeCell ref="G8:G10"/>
    <mergeCell ref="I3:I4"/>
    <mergeCell ref="J3:J4"/>
  </mergeCells>
  <phoneticPr fontId="3" type="noConversion"/>
  <printOptions horizontalCentered="1"/>
  <pageMargins left="0.25000000000000006" right="0.25000000000000006" top="0.75" bottom="0.75" header="0.30000000000000004" footer="0.30000000000000004"/>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B90C0-3C42-421F-AA5A-4849F09A4611}">
  <dimension ref="A1:L16"/>
  <sheetViews>
    <sheetView view="pageBreakPreview" zoomScaleNormal="100" zoomScaleSheetLayoutView="100" workbookViewId="0">
      <selection sqref="A1:F1"/>
    </sheetView>
  </sheetViews>
  <sheetFormatPr defaultRowHeight="15.75" x14ac:dyDescent="0.25"/>
  <cols>
    <col min="1" max="1" width="9.75" style="1" bestFit="1" customWidth="1"/>
    <col min="2" max="2" width="13.375" style="1" customWidth="1"/>
    <col min="3" max="3" width="17.75" style="1" customWidth="1"/>
    <col min="4" max="4" width="14.125" style="1" bestFit="1" customWidth="1"/>
    <col min="5" max="5" width="14.125" style="1" customWidth="1"/>
    <col min="6" max="6" width="26.375" style="1" customWidth="1"/>
    <col min="7" max="7" width="1.625" style="1" customWidth="1"/>
    <col min="8" max="8" width="15.875" style="8" customWidth="1"/>
    <col min="9" max="9" width="14.875" style="8" customWidth="1"/>
    <col min="10" max="10" width="17.125" style="8" customWidth="1"/>
    <col min="11" max="11" width="21.375" style="8" customWidth="1"/>
    <col min="12" max="12" width="15.375" style="1" customWidth="1"/>
    <col min="13" max="16384" width="9" style="1"/>
  </cols>
  <sheetData>
    <row r="1" spans="1:12" ht="48" customHeight="1" x14ac:dyDescent="0.25">
      <c r="A1" s="112" t="s">
        <v>20</v>
      </c>
      <c r="B1" s="113"/>
      <c r="C1" s="113"/>
      <c r="D1" s="113"/>
      <c r="E1" s="113"/>
      <c r="F1" s="114"/>
      <c r="H1" s="115" t="s">
        <v>5</v>
      </c>
      <c r="I1" s="115" t="s">
        <v>39</v>
      </c>
      <c r="J1" s="115" t="s">
        <v>28</v>
      </c>
      <c r="K1" s="115"/>
      <c r="L1" s="115"/>
    </row>
    <row r="2" spans="1:12" ht="49.5" x14ac:dyDescent="0.25">
      <c r="A2" s="2" t="s">
        <v>5</v>
      </c>
      <c r="B2" s="4" t="s">
        <v>36</v>
      </c>
      <c r="C2" s="4" t="s">
        <v>38</v>
      </c>
      <c r="D2" s="4" t="s">
        <v>46</v>
      </c>
      <c r="E2" s="2" t="s">
        <v>49</v>
      </c>
      <c r="F2" s="21" t="s">
        <v>39</v>
      </c>
      <c r="H2" s="115"/>
      <c r="I2" s="115"/>
      <c r="J2" s="64" t="s">
        <v>35</v>
      </c>
      <c r="K2" s="64" t="s">
        <v>37</v>
      </c>
      <c r="L2" s="64" t="s">
        <v>49</v>
      </c>
    </row>
    <row r="3" spans="1:12" ht="16.5" x14ac:dyDescent="0.25">
      <c r="A3" s="4" t="s">
        <v>0</v>
      </c>
      <c r="B3" s="36"/>
      <c r="C3" s="36"/>
      <c r="D3" s="36">
        <f>C3-B3</f>
        <v>0</v>
      </c>
      <c r="E3" s="36">
        <f>IF(D3&gt;2000,2000*70%,D3*70%)</f>
        <v>0</v>
      </c>
      <c r="F3" s="37"/>
      <c r="H3" s="19" t="s">
        <v>0</v>
      </c>
      <c r="I3" s="11">
        <f>F3</f>
        <v>0</v>
      </c>
      <c r="J3" s="121">
        <f>SUMPRODUCT($F3:$F5,B$3:B$5)</f>
        <v>0</v>
      </c>
      <c r="K3" s="121">
        <f>SUMPRODUCT($F3:$F5,C$3:C$5)</f>
        <v>0</v>
      </c>
      <c r="L3" s="121">
        <f>SUMPRODUCT($F3:$F5,E$3:E$5)</f>
        <v>0</v>
      </c>
    </row>
    <row r="4" spans="1:12" ht="16.5" x14ac:dyDescent="0.25">
      <c r="A4" s="4" t="s">
        <v>1</v>
      </c>
      <c r="B4" s="36"/>
      <c r="C4" s="36"/>
      <c r="D4" s="36">
        <f t="shared" ref="D4:D8" si="0">C4-B4</f>
        <v>0</v>
      </c>
      <c r="E4" s="36">
        <f t="shared" ref="E4:E8" si="1">IF(D4&gt;2000,2000*70%,D4*70%)</f>
        <v>0</v>
      </c>
      <c r="F4" s="37"/>
      <c r="H4" s="19" t="s">
        <v>1</v>
      </c>
      <c r="I4" s="11">
        <f t="shared" ref="I4:I8" si="2">F4</f>
        <v>0</v>
      </c>
      <c r="J4" s="121"/>
      <c r="K4" s="121"/>
      <c r="L4" s="121"/>
    </row>
    <row r="5" spans="1:12" ht="16.5" x14ac:dyDescent="0.25">
      <c r="A5" s="4" t="s">
        <v>2</v>
      </c>
      <c r="B5" s="36"/>
      <c r="C5" s="36"/>
      <c r="D5" s="36">
        <f t="shared" si="0"/>
        <v>0</v>
      </c>
      <c r="E5" s="36">
        <f t="shared" si="1"/>
        <v>0</v>
      </c>
      <c r="F5" s="37"/>
      <c r="H5" s="19" t="s">
        <v>2</v>
      </c>
      <c r="I5" s="11">
        <f t="shared" si="2"/>
        <v>0</v>
      </c>
      <c r="J5" s="121"/>
      <c r="K5" s="121"/>
      <c r="L5" s="121"/>
    </row>
    <row r="6" spans="1:12" ht="16.5" x14ac:dyDescent="0.25">
      <c r="A6" s="4" t="s">
        <v>3</v>
      </c>
      <c r="B6" s="36"/>
      <c r="C6" s="36"/>
      <c r="D6" s="36">
        <f t="shared" si="0"/>
        <v>0</v>
      </c>
      <c r="E6" s="36">
        <f t="shared" si="1"/>
        <v>0</v>
      </c>
      <c r="F6" s="37"/>
      <c r="H6" s="19" t="s">
        <v>3</v>
      </c>
      <c r="I6" s="11">
        <f t="shared" si="2"/>
        <v>0</v>
      </c>
      <c r="J6" s="121">
        <f>SUMPRODUCT($F6:$F8,B$6:B$8)</f>
        <v>0</v>
      </c>
      <c r="K6" s="121">
        <f>SUMPRODUCT($F6:$F8,C$6:C$8)</f>
        <v>0</v>
      </c>
      <c r="L6" s="121">
        <f>SUMPRODUCT($F6:$F8,E$6:E$8)</f>
        <v>0</v>
      </c>
    </row>
    <row r="7" spans="1:12" ht="16.5" x14ac:dyDescent="0.25">
      <c r="A7" s="4" t="s">
        <v>4</v>
      </c>
      <c r="B7" s="36"/>
      <c r="C7" s="36"/>
      <c r="D7" s="36">
        <f t="shared" si="0"/>
        <v>0</v>
      </c>
      <c r="E7" s="36">
        <f t="shared" si="1"/>
        <v>0</v>
      </c>
      <c r="F7" s="37"/>
      <c r="H7" s="19" t="s">
        <v>4</v>
      </c>
      <c r="I7" s="11">
        <f t="shared" si="2"/>
        <v>0</v>
      </c>
      <c r="J7" s="121"/>
      <c r="K7" s="121"/>
      <c r="L7" s="121"/>
    </row>
    <row r="8" spans="1:12" ht="47.25" x14ac:dyDescent="0.25">
      <c r="A8" s="2" t="s">
        <v>47</v>
      </c>
      <c r="B8" s="36"/>
      <c r="C8" s="36"/>
      <c r="D8" s="36">
        <f t="shared" si="0"/>
        <v>0</v>
      </c>
      <c r="E8" s="36">
        <f t="shared" si="1"/>
        <v>0</v>
      </c>
      <c r="F8" s="37"/>
      <c r="H8" s="64" t="s">
        <v>47</v>
      </c>
      <c r="I8" s="11">
        <f t="shared" si="2"/>
        <v>0</v>
      </c>
      <c r="J8" s="121"/>
      <c r="K8" s="121"/>
      <c r="L8" s="121"/>
    </row>
    <row r="12" spans="1:12" x14ac:dyDescent="0.25">
      <c r="F12" s="5"/>
    </row>
    <row r="16" spans="1:12" x14ac:dyDescent="0.25">
      <c r="F16" s="5"/>
    </row>
  </sheetData>
  <mergeCells count="10">
    <mergeCell ref="J6:J8"/>
    <mergeCell ref="K6:K8"/>
    <mergeCell ref="A1:F1"/>
    <mergeCell ref="I1:I2"/>
    <mergeCell ref="H1:H2"/>
    <mergeCell ref="J3:J5"/>
    <mergeCell ref="K3:K5"/>
    <mergeCell ref="J1:L1"/>
    <mergeCell ref="L3:L5"/>
    <mergeCell ref="L6:L8"/>
  </mergeCells>
  <phoneticPr fontId="3" type="noConversion"/>
  <pageMargins left="0.7" right="0.7" top="0.75" bottom="0.75" header="0.3" footer="0.3"/>
  <pageSetup paperSize="9" scale="91" orientation="portrait" horizontalDpi="1200" verticalDpi="1200" r:id="rId1"/>
  <colBreaks count="2" manualBreakCount="2">
    <brk id="6" max="7" man="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F0F1-F26E-49D6-84D1-B371F1BF0C29}">
  <dimension ref="A1:M21"/>
  <sheetViews>
    <sheetView view="pageBreakPreview" zoomScaleNormal="100" zoomScaleSheetLayoutView="100" workbookViewId="0">
      <selection sqref="A1:G1"/>
    </sheetView>
  </sheetViews>
  <sheetFormatPr defaultRowHeight="15.75" x14ac:dyDescent="0.25"/>
  <cols>
    <col min="1" max="1" width="14.125" style="1" bestFit="1" customWidth="1"/>
    <col min="2" max="2" width="14.625" style="1" customWidth="1"/>
    <col min="3" max="3" width="15.875" style="1" customWidth="1"/>
    <col min="4" max="4" width="14.125" style="1" bestFit="1" customWidth="1"/>
    <col min="5" max="5" width="14.125" style="1" customWidth="1"/>
    <col min="6" max="6" width="19.625" style="1" customWidth="1"/>
    <col min="7" max="7" width="16.5" style="1" customWidth="1"/>
    <col min="8" max="8" width="9" style="1"/>
    <col min="9" max="9" width="11.875" style="1" customWidth="1"/>
    <col min="10" max="10" width="14.125" style="1" customWidth="1"/>
    <col min="11" max="11" width="23.375" style="1" customWidth="1"/>
    <col min="12" max="12" width="22.625" style="1" customWidth="1"/>
    <col min="13" max="13" width="16.5" style="1" customWidth="1"/>
    <col min="14" max="16384" width="9" style="1"/>
  </cols>
  <sheetData>
    <row r="1" spans="1:13" ht="50.25" customHeight="1" x14ac:dyDescent="0.25">
      <c r="A1" s="116" t="s">
        <v>21</v>
      </c>
      <c r="B1" s="116"/>
      <c r="C1" s="116"/>
      <c r="D1" s="116"/>
      <c r="E1" s="116"/>
      <c r="F1" s="116"/>
      <c r="G1" s="116"/>
      <c r="I1" s="117" t="s">
        <v>25</v>
      </c>
      <c r="J1" s="117" t="s">
        <v>39</v>
      </c>
      <c r="K1" s="117" t="s">
        <v>45</v>
      </c>
      <c r="L1" s="117"/>
      <c r="M1" s="117"/>
    </row>
    <row r="2" spans="1:13" ht="56.25" customHeight="1" x14ac:dyDescent="0.25">
      <c r="A2" s="7" t="s">
        <v>27</v>
      </c>
      <c r="B2" s="3" t="s">
        <v>35</v>
      </c>
      <c r="C2" s="3" t="s">
        <v>37</v>
      </c>
      <c r="D2" s="3" t="s">
        <v>46</v>
      </c>
      <c r="E2" s="7" t="s">
        <v>49</v>
      </c>
      <c r="F2" s="7" t="s">
        <v>40</v>
      </c>
      <c r="G2" s="12" t="s">
        <v>41</v>
      </c>
      <c r="I2" s="117"/>
      <c r="J2" s="117"/>
      <c r="K2" s="65" t="s">
        <v>36</v>
      </c>
      <c r="L2" s="65" t="s">
        <v>37</v>
      </c>
      <c r="M2" s="65" t="s">
        <v>49</v>
      </c>
    </row>
    <row r="3" spans="1:13" ht="33" x14ac:dyDescent="0.25">
      <c r="A3" s="40"/>
      <c r="B3" s="38"/>
      <c r="C3" s="38"/>
      <c r="D3" s="38">
        <f>C3-B3</f>
        <v>0</v>
      </c>
      <c r="E3" s="38">
        <f t="shared" ref="E3:E20" si="0">IF(D3&gt;2000,2000*70%,D3*70%)</f>
        <v>0</v>
      </c>
      <c r="F3" s="39"/>
      <c r="G3" s="39"/>
      <c r="I3" s="65" t="s">
        <v>24</v>
      </c>
      <c r="J3" s="13">
        <f>SUM(F3:F100)</f>
        <v>0</v>
      </c>
      <c r="K3" s="14">
        <f>SUMPRODUCT($F$3:$F$100,B$3:B$100)</f>
        <v>0</v>
      </c>
      <c r="L3" s="14">
        <f>SUMPRODUCT($F$3:$F$100,C$3:C$100)</f>
        <v>0</v>
      </c>
      <c r="M3" s="14">
        <f>SUMPRODUCT($F$3:$F$100,E$3:E$100)</f>
        <v>0</v>
      </c>
    </row>
    <row r="4" spans="1:13" ht="16.5" x14ac:dyDescent="0.25">
      <c r="A4" s="40"/>
      <c r="B4" s="38"/>
      <c r="C4" s="38"/>
      <c r="D4" s="38">
        <f t="shared" ref="D4:D20" si="1">C4-B4</f>
        <v>0</v>
      </c>
      <c r="E4" s="38">
        <f t="shared" si="0"/>
        <v>0</v>
      </c>
      <c r="F4" s="39"/>
      <c r="G4" s="39"/>
      <c r="I4" s="65" t="s">
        <v>23</v>
      </c>
      <c r="J4" s="13">
        <f>SUM(G3:G100)</f>
        <v>0</v>
      </c>
      <c r="K4" s="14">
        <f>SUMPRODUCT($G$3:$G$100,B$3:B$100)</f>
        <v>0</v>
      </c>
      <c r="L4" s="14">
        <f>SUMPRODUCT($G$3:$G$100,C$3:C$100)</f>
        <v>0</v>
      </c>
      <c r="M4" s="14">
        <f>SUMPRODUCT($G$3:$G$100,E$3:E$100)</f>
        <v>0</v>
      </c>
    </row>
    <row r="5" spans="1:13" x14ac:dyDescent="0.25">
      <c r="A5" s="40"/>
      <c r="B5" s="38"/>
      <c r="C5" s="38"/>
      <c r="D5" s="38">
        <f t="shared" si="1"/>
        <v>0</v>
      </c>
      <c r="E5" s="38">
        <f t="shared" si="0"/>
        <v>0</v>
      </c>
      <c r="F5" s="39"/>
      <c r="G5" s="39"/>
    </row>
    <row r="6" spans="1:13" x14ac:dyDescent="0.25">
      <c r="A6" s="40"/>
      <c r="B6" s="38"/>
      <c r="C6" s="38"/>
      <c r="D6" s="38">
        <f t="shared" si="1"/>
        <v>0</v>
      </c>
      <c r="E6" s="38">
        <f t="shared" si="0"/>
        <v>0</v>
      </c>
      <c r="F6" s="39"/>
      <c r="G6" s="39"/>
    </row>
    <row r="7" spans="1:13" x14ac:dyDescent="0.25">
      <c r="A7" s="40"/>
      <c r="B7" s="38"/>
      <c r="C7" s="38"/>
      <c r="D7" s="38">
        <f t="shared" si="1"/>
        <v>0</v>
      </c>
      <c r="E7" s="38">
        <f t="shared" si="0"/>
        <v>0</v>
      </c>
      <c r="F7" s="39"/>
      <c r="G7" s="39"/>
    </row>
    <row r="8" spans="1:13" x14ac:dyDescent="0.25">
      <c r="A8" s="40"/>
      <c r="B8" s="38"/>
      <c r="C8" s="38"/>
      <c r="D8" s="38">
        <f t="shared" si="1"/>
        <v>0</v>
      </c>
      <c r="E8" s="38">
        <f t="shared" si="0"/>
        <v>0</v>
      </c>
      <c r="F8" s="39"/>
      <c r="G8" s="39"/>
    </row>
    <row r="9" spans="1:13" x14ac:dyDescent="0.25">
      <c r="A9" s="40"/>
      <c r="B9" s="38"/>
      <c r="C9" s="38"/>
      <c r="D9" s="38">
        <f t="shared" si="1"/>
        <v>0</v>
      </c>
      <c r="E9" s="38">
        <f t="shared" si="0"/>
        <v>0</v>
      </c>
      <c r="F9" s="39"/>
      <c r="G9" s="39"/>
    </row>
    <row r="10" spans="1:13" x14ac:dyDescent="0.25">
      <c r="A10" s="40"/>
      <c r="B10" s="38"/>
      <c r="C10" s="38"/>
      <c r="D10" s="38">
        <f t="shared" si="1"/>
        <v>0</v>
      </c>
      <c r="E10" s="38">
        <f t="shared" si="0"/>
        <v>0</v>
      </c>
      <c r="F10" s="39"/>
      <c r="G10" s="39"/>
    </row>
    <row r="11" spans="1:13" x14ac:dyDescent="0.25">
      <c r="A11" s="40"/>
      <c r="B11" s="38"/>
      <c r="C11" s="38"/>
      <c r="D11" s="38">
        <f t="shared" si="1"/>
        <v>0</v>
      </c>
      <c r="E11" s="38">
        <f t="shared" si="0"/>
        <v>0</v>
      </c>
      <c r="F11" s="39"/>
      <c r="G11" s="39"/>
    </row>
    <row r="12" spans="1:13" x14ac:dyDescent="0.25">
      <c r="A12" s="40"/>
      <c r="B12" s="38"/>
      <c r="C12" s="38"/>
      <c r="D12" s="38">
        <f t="shared" si="1"/>
        <v>0</v>
      </c>
      <c r="E12" s="38">
        <f t="shared" si="0"/>
        <v>0</v>
      </c>
      <c r="F12" s="39"/>
      <c r="G12" s="39"/>
    </row>
    <row r="13" spans="1:13" x14ac:dyDescent="0.25">
      <c r="A13" s="40"/>
      <c r="B13" s="38"/>
      <c r="C13" s="38"/>
      <c r="D13" s="38">
        <f t="shared" si="1"/>
        <v>0</v>
      </c>
      <c r="E13" s="38">
        <f t="shared" si="0"/>
        <v>0</v>
      </c>
      <c r="F13" s="39"/>
      <c r="G13" s="39"/>
    </row>
    <row r="14" spans="1:13" x14ac:dyDescent="0.25">
      <c r="A14" s="40"/>
      <c r="B14" s="38"/>
      <c r="C14" s="38"/>
      <c r="D14" s="38">
        <f t="shared" si="1"/>
        <v>0</v>
      </c>
      <c r="E14" s="38">
        <f t="shared" si="0"/>
        <v>0</v>
      </c>
      <c r="F14" s="39"/>
      <c r="G14" s="39"/>
    </row>
    <row r="15" spans="1:13" x14ac:dyDescent="0.25">
      <c r="A15" s="40"/>
      <c r="B15" s="38"/>
      <c r="C15" s="38"/>
      <c r="D15" s="38">
        <f t="shared" si="1"/>
        <v>0</v>
      </c>
      <c r="E15" s="38">
        <f t="shared" si="0"/>
        <v>0</v>
      </c>
      <c r="F15" s="39"/>
      <c r="G15" s="39"/>
    </row>
    <row r="16" spans="1:13" x14ac:dyDescent="0.25">
      <c r="A16" s="40"/>
      <c r="B16" s="38"/>
      <c r="C16" s="38"/>
      <c r="D16" s="38">
        <f t="shared" si="1"/>
        <v>0</v>
      </c>
      <c r="E16" s="38">
        <f t="shared" si="0"/>
        <v>0</v>
      </c>
      <c r="F16" s="39"/>
      <c r="G16" s="39"/>
    </row>
    <row r="17" spans="1:7" x14ac:dyDescent="0.25">
      <c r="A17" s="40"/>
      <c r="B17" s="38"/>
      <c r="C17" s="38"/>
      <c r="D17" s="38">
        <f t="shared" si="1"/>
        <v>0</v>
      </c>
      <c r="E17" s="38">
        <f t="shared" si="0"/>
        <v>0</v>
      </c>
      <c r="F17" s="39"/>
      <c r="G17" s="39"/>
    </row>
    <row r="18" spans="1:7" x14ac:dyDescent="0.25">
      <c r="A18" s="40"/>
      <c r="B18" s="38"/>
      <c r="C18" s="38"/>
      <c r="D18" s="38">
        <f t="shared" si="1"/>
        <v>0</v>
      </c>
      <c r="E18" s="38">
        <f t="shared" si="0"/>
        <v>0</v>
      </c>
      <c r="F18" s="39"/>
      <c r="G18" s="39"/>
    </row>
    <row r="19" spans="1:7" x14ac:dyDescent="0.25">
      <c r="A19" s="40"/>
      <c r="B19" s="38"/>
      <c r="C19" s="38"/>
      <c r="D19" s="38">
        <f t="shared" si="1"/>
        <v>0</v>
      </c>
      <c r="E19" s="38">
        <f t="shared" si="0"/>
        <v>0</v>
      </c>
      <c r="F19" s="39"/>
      <c r="G19" s="39"/>
    </row>
    <row r="20" spans="1:7" x14ac:dyDescent="0.25">
      <c r="A20" s="40"/>
      <c r="B20" s="38"/>
      <c r="C20" s="38"/>
      <c r="D20" s="38">
        <f t="shared" si="1"/>
        <v>0</v>
      </c>
      <c r="E20" s="38">
        <f t="shared" si="0"/>
        <v>0</v>
      </c>
      <c r="F20" s="39"/>
      <c r="G20" s="39"/>
    </row>
    <row r="21" spans="1:7" x14ac:dyDescent="0.25">
      <c r="F21" s="5"/>
      <c r="G21" s="5"/>
    </row>
  </sheetData>
  <mergeCells count="4">
    <mergeCell ref="A1:G1"/>
    <mergeCell ref="I1:I2"/>
    <mergeCell ref="J1:J2"/>
    <mergeCell ref="K1:M1"/>
  </mergeCells>
  <phoneticPr fontId="3" type="noConversion"/>
  <pageMargins left="0.7" right="0.7" top="0.75" bottom="0.75" header="0.3" footer="0.3"/>
  <pageSetup paperSize="9" scale="73" orientation="portrait" horizontalDpi="1200" verticalDpi="1200" r:id="rId1"/>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7D4A-CD57-4AFC-B5BC-F0A1D9F0B9F8}">
  <dimension ref="A1:K17"/>
  <sheetViews>
    <sheetView view="pageBreakPreview" zoomScaleNormal="100" zoomScaleSheetLayoutView="100" workbookViewId="0">
      <selection sqref="A1:F1"/>
    </sheetView>
  </sheetViews>
  <sheetFormatPr defaultRowHeight="15.75" x14ac:dyDescent="0.25"/>
  <cols>
    <col min="1" max="1" width="14" style="1" customWidth="1"/>
    <col min="2" max="2" width="9.75" style="1" customWidth="1"/>
    <col min="3" max="3" width="13.375" style="1" bestFit="1" customWidth="1"/>
    <col min="4" max="4" width="14.125" style="1" bestFit="1" customWidth="1"/>
    <col min="5" max="5" width="14.125" style="1" customWidth="1"/>
    <col min="6" max="6" width="14.75" style="1" customWidth="1"/>
    <col min="7" max="7" width="9" style="1"/>
    <col min="8" max="8" width="15" style="1" customWidth="1"/>
    <col min="9" max="9" width="16" style="1" customWidth="1"/>
    <col min="10" max="10" width="21.375" style="1" customWidth="1"/>
    <col min="11" max="11" width="16.375" style="1" customWidth="1"/>
    <col min="12" max="16384" width="9" style="1"/>
  </cols>
  <sheetData>
    <row r="1" spans="1:11" ht="53.25" customHeight="1" x14ac:dyDescent="0.25">
      <c r="A1" s="118" t="s">
        <v>22</v>
      </c>
      <c r="B1" s="118"/>
      <c r="C1" s="118"/>
      <c r="D1" s="118"/>
      <c r="E1" s="118"/>
      <c r="F1" s="118"/>
      <c r="H1" s="119" t="s">
        <v>39</v>
      </c>
      <c r="I1" s="119" t="s">
        <v>44</v>
      </c>
      <c r="J1" s="119"/>
      <c r="K1" s="119"/>
    </row>
    <row r="2" spans="1:11" ht="51.75" customHeight="1" x14ac:dyDescent="0.25">
      <c r="A2" s="18" t="s">
        <v>27</v>
      </c>
      <c r="B2" s="6" t="s">
        <v>35</v>
      </c>
      <c r="C2" s="6" t="s">
        <v>37</v>
      </c>
      <c r="D2" s="6" t="s">
        <v>46</v>
      </c>
      <c r="E2" s="18" t="s">
        <v>49</v>
      </c>
      <c r="F2" s="18" t="s">
        <v>39</v>
      </c>
      <c r="H2" s="120"/>
      <c r="I2" s="15" t="s">
        <v>35</v>
      </c>
      <c r="J2" s="15" t="s">
        <v>37</v>
      </c>
      <c r="K2" s="63" t="s">
        <v>49</v>
      </c>
    </row>
    <row r="3" spans="1:11" ht="16.5" x14ac:dyDescent="0.25">
      <c r="A3" s="40"/>
      <c r="B3" s="36"/>
      <c r="C3" s="36"/>
      <c r="D3" s="36">
        <f>C3-B3</f>
        <v>0</v>
      </c>
      <c r="E3" s="36">
        <f t="shared" ref="E3:E14" si="0">IF(D3&gt;2000,2000*70%,D3*70%)</f>
        <v>0</v>
      </c>
      <c r="F3" s="37"/>
      <c r="H3" s="16">
        <f>SUM(F3:F97)</f>
        <v>0</v>
      </c>
      <c r="I3" s="17">
        <f>SUMPRODUCT($F$3:$F$97,B$3:B$97)</f>
        <v>0</v>
      </c>
      <c r="J3" s="17">
        <f>SUMPRODUCT($F$3:$F$97,C$3:C$97)</f>
        <v>0</v>
      </c>
      <c r="K3" s="17">
        <f>SUMPRODUCT($F$3:$F$97,E$3:E$97)</f>
        <v>0</v>
      </c>
    </row>
    <row r="4" spans="1:11" x14ac:dyDescent="0.25">
      <c r="A4" s="40"/>
      <c r="B4" s="36"/>
      <c r="C4" s="36"/>
      <c r="D4" s="36">
        <f t="shared" ref="D4:D14" si="1">C4-B4</f>
        <v>0</v>
      </c>
      <c r="E4" s="36">
        <f t="shared" si="0"/>
        <v>0</v>
      </c>
      <c r="F4" s="37"/>
    </row>
    <row r="5" spans="1:11" x14ac:dyDescent="0.25">
      <c r="A5" s="40"/>
      <c r="B5" s="36"/>
      <c r="C5" s="36"/>
      <c r="D5" s="36">
        <f t="shared" si="1"/>
        <v>0</v>
      </c>
      <c r="E5" s="36">
        <f t="shared" si="0"/>
        <v>0</v>
      </c>
      <c r="F5" s="37"/>
    </row>
    <row r="6" spans="1:11" x14ac:dyDescent="0.25">
      <c r="A6" s="40"/>
      <c r="B6" s="36"/>
      <c r="C6" s="36"/>
      <c r="D6" s="36">
        <f t="shared" si="1"/>
        <v>0</v>
      </c>
      <c r="E6" s="36">
        <f t="shared" si="0"/>
        <v>0</v>
      </c>
      <c r="F6" s="37"/>
    </row>
    <row r="7" spans="1:11" x14ac:dyDescent="0.25">
      <c r="A7" s="40"/>
      <c r="B7" s="36"/>
      <c r="C7" s="36"/>
      <c r="D7" s="36">
        <f t="shared" si="1"/>
        <v>0</v>
      </c>
      <c r="E7" s="36">
        <f t="shared" si="0"/>
        <v>0</v>
      </c>
      <c r="F7" s="37"/>
    </row>
    <row r="8" spans="1:11" x14ac:dyDescent="0.25">
      <c r="A8" s="40"/>
      <c r="B8" s="36"/>
      <c r="C8" s="36"/>
      <c r="D8" s="36">
        <f t="shared" si="1"/>
        <v>0</v>
      </c>
      <c r="E8" s="36">
        <f t="shared" si="0"/>
        <v>0</v>
      </c>
      <c r="F8" s="37"/>
    </row>
    <row r="9" spans="1:11" x14ac:dyDescent="0.25">
      <c r="A9" s="40"/>
      <c r="B9" s="36"/>
      <c r="C9" s="36"/>
      <c r="D9" s="36">
        <f t="shared" si="1"/>
        <v>0</v>
      </c>
      <c r="E9" s="36">
        <f t="shared" si="0"/>
        <v>0</v>
      </c>
      <c r="F9" s="37"/>
    </row>
    <row r="10" spans="1:11" x14ac:dyDescent="0.25">
      <c r="A10" s="40"/>
      <c r="B10" s="36"/>
      <c r="C10" s="36"/>
      <c r="D10" s="36">
        <f t="shared" si="1"/>
        <v>0</v>
      </c>
      <c r="E10" s="36">
        <f t="shared" si="0"/>
        <v>0</v>
      </c>
      <c r="F10" s="37"/>
    </row>
    <row r="11" spans="1:11" x14ac:dyDescent="0.25">
      <c r="A11" s="40"/>
      <c r="B11" s="36"/>
      <c r="C11" s="36"/>
      <c r="D11" s="36">
        <f t="shared" si="1"/>
        <v>0</v>
      </c>
      <c r="E11" s="36">
        <f t="shared" si="0"/>
        <v>0</v>
      </c>
      <c r="F11" s="37"/>
    </row>
    <row r="12" spans="1:11" x14ac:dyDescent="0.25">
      <c r="A12" s="40"/>
      <c r="B12" s="36"/>
      <c r="C12" s="36"/>
      <c r="D12" s="36">
        <f t="shared" si="1"/>
        <v>0</v>
      </c>
      <c r="E12" s="36">
        <f t="shared" si="0"/>
        <v>0</v>
      </c>
      <c r="F12" s="37"/>
    </row>
    <row r="13" spans="1:11" x14ac:dyDescent="0.25">
      <c r="A13" s="40"/>
      <c r="B13" s="36"/>
      <c r="C13" s="36"/>
      <c r="D13" s="36">
        <f t="shared" si="1"/>
        <v>0</v>
      </c>
      <c r="E13" s="36">
        <f t="shared" si="0"/>
        <v>0</v>
      </c>
      <c r="F13" s="37"/>
    </row>
    <row r="14" spans="1:11" x14ac:dyDescent="0.25">
      <c r="A14" s="40"/>
      <c r="B14" s="36"/>
      <c r="C14" s="36"/>
      <c r="D14" s="36">
        <f t="shared" si="1"/>
        <v>0</v>
      </c>
      <c r="E14" s="36">
        <f t="shared" si="0"/>
        <v>0</v>
      </c>
      <c r="F14" s="37"/>
    </row>
    <row r="15" spans="1:11" x14ac:dyDescent="0.25">
      <c r="A15" s="9"/>
      <c r="B15" s="9"/>
      <c r="C15" s="9"/>
      <c r="D15" s="9"/>
      <c r="E15" s="9"/>
      <c r="F15" s="10"/>
    </row>
    <row r="16" spans="1:11" x14ac:dyDescent="0.25">
      <c r="A16" s="9"/>
      <c r="B16" s="9"/>
      <c r="C16" s="9"/>
      <c r="D16" s="9"/>
      <c r="E16" s="9"/>
      <c r="F16" s="9"/>
    </row>
    <row r="17" spans="1:6" x14ac:dyDescent="0.25">
      <c r="A17" s="9"/>
      <c r="B17" s="9"/>
      <c r="C17" s="9"/>
      <c r="D17" s="9"/>
      <c r="E17" s="9"/>
      <c r="F17" s="9"/>
    </row>
  </sheetData>
  <mergeCells count="3">
    <mergeCell ref="A1:F1"/>
    <mergeCell ref="H1:H2"/>
    <mergeCell ref="I1:K1"/>
  </mergeCells>
  <phoneticPr fontId="3" type="noConversion"/>
  <pageMargins left="0.7" right="0.7" top="0.75" bottom="0.75" header="0.3" footer="0.3"/>
  <pageSetup paperSize="9" scale="98" orientation="portrait" horizontalDpi="1200" verticalDpi="1200"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4</vt:i4>
      </vt:variant>
    </vt:vector>
  </HeadingPairs>
  <TitlesOfParts>
    <vt:vector size="8" baseType="lpstr">
      <vt:lpstr>調查表</vt:lpstr>
      <vt:lpstr>專任教師－學術研究加給</vt:lpstr>
      <vt:lpstr>編制內職員+專任教師－主管加給</vt:lpstr>
      <vt:lpstr>編制內職員－專業加給</vt:lpstr>
      <vt:lpstr>'專任教師－學術研究加給'!Print_Area</vt:lpstr>
      <vt:lpstr>'編制內職員+專任教師－主管加給'!Print_Area</vt:lpstr>
      <vt:lpstr>'編制內職員－專業加給'!Print_Area</vt:lpstr>
      <vt:lpstr>調查表!Print_Area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文賢 丁</dc:creator>
  <cp:lastModifiedBy>私立技專校院獎勵補助工作小組</cp:lastModifiedBy>
  <cp:lastPrinted>2026-10-28T03:41:03Z</cp:lastPrinted>
  <dcterms:created xsi:type="dcterms:W3CDTF">2024-10-30T01:25:22Z</dcterms:created>
  <dcterms:modified xsi:type="dcterms:W3CDTF">2026-10-28T03:41:34Z</dcterms:modified>
</cp:coreProperties>
</file>