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E:\0私立技專獎補助\114技專審查\05其他\雲科大獎勵補助小組\OK版格式\"/>
    </mc:Choice>
  </mc:AlternateContent>
  <xr:revisionPtr revIDLastSave="0" documentId="13_ncr:1_{BAA93351-4AEB-483B-B6CF-2C2A669A4E28}" xr6:coauthVersionLast="47" xr6:coauthVersionMax="47" xr10:uidLastSave="{00000000-0000-0000-0000-000000000000}"/>
  <bookViews>
    <workbookView xWindow="-110" yWindow="-110" windowWidth="19420" windowHeight="10420" tabRatio="857" xr2:uid="{00000000-000D-0000-FFFF-FFFF00000000}"/>
  </bookViews>
  <sheets>
    <sheet name="封面" sheetId="6" r:id="rId1"/>
    <sheet name="目錄" sheetId="23" r:id="rId2"/>
    <sheet name="附件一綜合成果" sheetId="28" r:id="rId3"/>
    <sheet name="附件二教師本俸" sheetId="24" r:id="rId4"/>
    <sheet name="附件三之(一)學研-助理教授以上" sheetId="32" r:id="rId5"/>
    <sheet name="附件三之(二)學研-講師.助教" sheetId="33" r:id="rId6"/>
    <sheet name="附件四主管加給" sheetId="34" r:id="rId7"/>
    <sheet name="附件五職員" sheetId="35" r:id="rId8"/>
  </sheets>
  <definedNames>
    <definedName name="_xlnm.Print_Titles" localSheetId="3">附件二教師本俸!$1:$1</definedName>
    <definedName name="_xlnm.Print_Titles" localSheetId="4">'附件三之(一)學研-助理教授以上'!$1:$1</definedName>
    <definedName name="_xlnm.Print_Titles" localSheetId="5">'附件三之(二)學研-講師.助教'!$1:$1</definedName>
    <definedName name="_xlnm.Print_Titles" localSheetId="7">附件五職員!$1:$1</definedName>
    <definedName name="_xlnm.Print_Titles" localSheetId="6">附件四主管加給!$1:$1</definedName>
  </definedNames>
  <calcPr calcId="191029"/>
</workbook>
</file>

<file path=xl/calcChain.xml><?xml version="1.0" encoding="utf-8"?>
<calcChain xmlns="http://schemas.openxmlformats.org/spreadsheetml/2006/main">
  <c r="Q17" i="28" l="1"/>
  <c r="Q16" i="28"/>
  <c r="Q15" i="28"/>
  <c r="P19" i="28"/>
  <c r="P18" i="28"/>
  <c r="P17" i="28"/>
  <c r="P16" i="28"/>
  <c r="P15" i="28"/>
  <c r="H17" i="6"/>
  <c r="D5" i="6"/>
  <c r="H5" i="6"/>
  <c r="I17" i="6"/>
  <c r="I16" i="6"/>
  <c r="I15" i="6"/>
  <c r="I14" i="6"/>
  <c r="I13" i="6"/>
  <c r="I12" i="6"/>
  <c r="F17" i="6"/>
  <c r="G16" i="6" s="1"/>
  <c r="G15" i="6"/>
  <c r="G14" i="6"/>
  <c r="G13" i="6"/>
  <c r="G12" i="6"/>
  <c r="L9" i="6" l="1"/>
  <c r="L8" i="6"/>
  <c r="L7" i="6"/>
  <c r="L6" i="6"/>
  <c r="L5" i="6"/>
  <c r="L4" i="6"/>
  <c r="O16" i="28"/>
  <c r="O17" i="28"/>
  <c r="O18" i="28"/>
  <c r="O19" i="28"/>
  <c r="O15" i="28"/>
  <c r="O9" i="28" l="1"/>
  <c r="O8" i="28"/>
  <c r="O7" i="28"/>
  <c r="O6" i="28"/>
  <c r="O5" i="28"/>
  <c r="I4" i="24"/>
  <c r="S20" i="28"/>
  <c r="O20" i="28"/>
  <c r="P20" i="28"/>
  <c r="Q20" i="28"/>
  <c r="R20" i="28"/>
  <c r="D20" i="28"/>
  <c r="E20" i="28"/>
  <c r="F20" i="28"/>
  <c r="G20" i="28"/>
  <c r="H20" i="28"/>
  <c r="I20" i="28"/>
  <c r="J20" i="28"/>
  <c r="K20" i="28"/>
  <c r="L20" i="28"/>
  <c r="M20" i="28"/>
  <c r="N20" i="28"/>
  <c r="C20" i="28"/>
  <c r="R12" i="33"/>
  <c r="Q12" i="33"/>
  <c r="P12" i="33"/>
  <c r="I3" i="35"/>
  <c r="I3" i="34"/>
  <c r="I4" i="32"/>
  <c r="R12" i="32"/>
  <c r="Q12" i="32"/>
  <c r="P12" i="32"/>
  <c r="L12" i="32"/>
  <c r="R12" i="24"/>
  <c r="Q12" i="24"/>
  <c r="P12" i="24"/>
  <c r="H10" i="35" l="1"/>
  <c r="I10" i="35" s="1"/>
  <c r="H9" i="35"/>
  <c r="L9" i="35" s="1"/>
  <c r="H8" i="35"/>
  <c r="L8" i="35" s="1"/>
  <c r="H7" i="35"/>
  <c r="I7" i="35" s="1"/>
  <c r="H6" i="35"/>
  <c r="L6" i="35" s="1"/>
  <c r="H5" i="35"/>
  <c r="I5" i="35" s="1"/>
  <c r="H4" i="35"/>
  <c r="L4" i="35" s="1"/>
  <c r="H3" i="35"/>
  <c r="H10" i="34"/>
  <c r="L10" i="34" s="1"/>
  <c r="H9" i="34"/>
  <c r="L9" i="34" s="1"/>
  <c r="H8" i="34"/>
  <c r="L8" i="34" s="1"/>
  <c r="H7" i="34"/>
  <c r="I7" i="34" s="1"/>
  <c r="H6" i="34"/>
  <c r="L6" i="34" s="1"/>
  <c r="H5" i="34"/>
  <c r="L5" i="34" s="1"/>
  <c r="H4" i="34"/>
  <c r="I4" i="34" s="1"/>
  <c r="H3" i="34"/>
  <c r="L3" i="34" s="1"/>
  <c r="H11" i="33"/>
  <c r="L11" i="33" s="1"/>
  <c r="H10" i="33"/>
  <c r="L10" i="33" s="1"/>
  <c r="H9" i="33"/>
  <c r="L9" i="33" s="1"/>
  <c r="H8" i="33"/>
  <c r="I8" i="33" s="1"/>
  <c r="H7" i="33"/>
  <c r="I7" i="33" s="1"/>
  <c r="H6" i="33"/>
  <c r="L6" i="33" s="1"/>
  <c r="H5" i="33"/>
  <c r="H4" i="33"/>
  <c r="H11" i="32"/>
  <c r="L11" i="32" s="1"/>
  <c r="H10" i="32"/>
  <c r="L10" i="32" s="1"/>
  <c r="H9" i="32"/>
  <c r="I9" i="32" s="1"/>
  <c r="H8" i="32"/>
  <c r="L8" i="32" s="1"/>
  <c r="H7" i="32"/>
  <c r="L7" i="32" s="1"/>
  <c r="H6" i="32"/>
  <c r="L6" i="32" s="1"/>
  <c r="H5" i="32"/>
  <c r="L5" i="32" s="1"/>
  <c r="H4" i="32"/>
  <c r="L4" i="32" s="1"/>
  <c r="H5" i="24"/>
  <c r="L5" i="24" s="1"/>
  <c r="L5" i="33" l="1"/>
  <c r="I5" i="33"/>
  <c r="L4" i="33"/>
  <c r="I4" i="33"/>
  <c r="L8" i="33"/>
  <c r="I8" i="35"/>
  <c r="L7" i="35"/>
  <c r="L10" i="35"/>
  <c r="I9" i="34"/>
  <c r="L4" i="34"/>
  <c r="L11" i="34" s="1"/>
  <c r="I5" i="24"/>
  <c r="L3" i="35"/>
  <c r="L5" i="35"/>
  <c r="L11" i="35" s="1"/>
  <c r="I6" i="35"/>
  <c r="I4" i="35"/>
  <c r="I9" i="35"/>
  <c r="L7" i="34"/>
  <c r="I8" i="34"/>
  <c r="I6" i="34"/>
  <c r="I10" i="34"/>
  <c r="I5" i="34"/>
  <c r="I9" i="33"/>
  <c r="I10" i="33"/>
  <c r="L7" i="33"/>
  <c r="L12" i="33" s="1"/>
  <c r="I11" i="33"/>
  <c r="I6" i="33"/>
  <c r="I5" i="32"/>
  <c r="I6" i="32"/>
  <c r="L9" i="32"/>
  <c r="I10" i="32"/>
  <c r="I11" i="32"/>
  <c r="I8" i="32"/>
  <c r="I7" i="32"/>
  <c r="H4" i="24" l="1"/>
  <c r="L4" i="24" s="1"/>
  <c r="H6" i="24"/>
  <c r="I6" i="24" s="1"/>
  <c r="H7" i="24"/>
  <c r="I7" i="24" s="1"/>
  <c r="H8" i="24"/>
  <c r="I8" i="24" s="1"/>
  <c r="H9" i="24"/>
  <c r="I9" i="24" s="1"/>
  <c r="H10" i="24"/>
  <c r="I10" i="24" s="1"/>
  <c r="H11" i="24"/>
  <c r="I11" i="24" s="1"/>
  <c r="L6" i="24" l="1"/>
  <c r="L7" i="24"/>
  <c r="L8" i="24"/>
  <c r="L9" i="24"/>
  <c r="L10" i="24"/>
  <c r="L11" i="24"/>
  <c r="L12" i="24" l="1"/>
</calcChain>
</file>

<file path=xl/sharedStrings.xml><?xml version="1.0" encoding="utf-8"?>
<sst xmlns="http://schemas.openxmlformats.org/spreadsheetml/2006/main" count="361" uniqueCount="167">
  <si>
    <t>(1)</t>
    <phoneticPr fontId="2" type="noConversion"/>
  </si>
  <si>
    <t>(2)</t>
    <phoneticPr fontId="2" type="noConversion"/>
  </si>
  <si>
    <t>(3)</t>
    <phoneticPr fontId="2" type="noConversion"/>
  </si>
  <si>
    <t>(4)</t>
    <phoneticPr fontId="2" type="noConversion"/>
  </si>
  <si>
    <t>比率</t>
  </si>
  <si>
    <t>執行成果件數</t>
    <phoneticPr fontId="2" type="noConversion"/>
  </si>
  <si>
    <t>數量</t>
    <phoneticPr fontId="2" type="noConversion"/>
  </si>
  <si>
    <t>單位</t>
    <phoneticPr fontId="2" type="noConversion"/>
  </si>
  <si>
    <t>人</t>
    <phoneticPr fontId="2" type="noConversion"/>
  </si>
  <si>
    <t>編制內職員薪資差額執行表</t>
    <phoneticPr fontId="2" type="noConversion"/>
  </si>
  <si>
    <t>資料名稱</t>
    <phoneticPr fontId="2" type="noConversion"/>
  </si>
  <si>
    <t>頁碼</t>
    <phoneticPr fontId="2" type="noConversion"/>
  </si>
  <si>
    <t>附件一</t>
    <phoneticPr fontId="2" type="noConversion"/>
  </si>
  <si>
    <t>附件二</t>
    <phoneticPr fontId="2" type="noConversion"/>
  </si>
  <si>
    <t>附件四</t>
    <phoneticPr fontId="2" type="noConversion"/>
  </si>
  <si>
    <t>學校名稱</t>
    <phoneticPr fontId="2" type="noConversion"/>
  </si>
  <si>
    <t>附件：</t>
  </si>
  <si>
    <t>備註</t>
    <phoneticPr fontId="2" type="noConversion"/>
  </si>
  <si>
    <t>注意事項：</t>
    <phoneticPr fontId="2" type="noConversion"/>
  </si>
  <si>
    <t>合計</t>
    <phoneticPr fontId="2" type="noConversion"/>
  </si>
  <si>
    <t>學校名稱
(請加蓋學校關防)</t>
    <phoneticPr fontId="2" type="noConversion"/>
  </si>
  <si>
    <t>校長簽章</t>
    <phoneticPr fontId="2" type="noConversion"/>
  </si>
  <si>
    <t>填表單位</t>
  </si>
  <si>
    <t>單位主管簽章</t>
  </si>
  <si>
    <t>請將成果報告依序排列裝訂成冊、編製目錄，並加蓋關防。</t>
    <phoneticPr fontId="2" type="noConversion"/>
  </si>
  <si>
    <t>調整前</t>
    <phoneticPr fontId="2" type="noConversion"/>
  </si>
  <si>
    <t>調整後</t>
    <phoneticPr fontId="2" type="noConversion"/>
  </si>
  <si>
    <t>每月薪資</t>
    <phoneticPr fontId="2" type="noConversion"/>
  </si>
  <si>
    <t>系所/職級</t>
    <phoneticPr fontId="2" type="noConversion"/>
  </si>
  <si>
    <t>傳票日期</t>
    <phoneticPr fontId="2" type="noConversion"/>
  </si>
  <si>
    <t>原始憑證冊编號</t>
    <phoneticPr fontId="2" type="noConversion"/>
  </si>
  <si>
    <t>註1：</t>
    <phoneticPr fontId="2" type="noConversion"/>
  </si>
  <si>
    <r>
      <t>「付款完成日」請填實際撥付款項日期－以</t>
    </r>
    <r>
      <rPr>
        <b/>
        <u/>
        <sz val="11"/>
        <color indexed="10"/>
        <rFont val="微軟正黑體"/>
        <family val="2"/>
        <charset val="136"/>
      </rPr>
      <t>實際轉帳日</t>
    </r>
    <r>
      <rPr>
        <sz val="11"/>
        <rFont val="微軟正黑體"/>
        <family val="2"/>
        <charset val="136"/>
      </rPr>
      <t>或</t>
    </r>
    <r>
      <rPr>
        <b/>
        <u/>
        <sz val="11"/>
        <color indexed="10"/>
        <rFont val="微軟正黑體"/>
        <family val="2"/>
        <charset val="136"/>
      </rPr>
      <t>支票到期日</t>
    </r>
    <r>
      <rPr>
        <sz val="11"/>
        <rFont val="微軟正黑體"/>
        <family val="2"/>
        <charset val="136"/>
      </rPr>
      <t>為認定基準，作成轉帳或付款傳票不屬於付款完成。本項經費在12月31日前，尚未發生債務關係或契約責任者，應即停止支用，其已發生之債務關係或契約責任者（已於12月31日前做應付傳票），應於次年1月15日截止支付。</t>
    </r>
    <phoneticPr fontId="2" type="noConversion"/>
  </si>
  <si>
    <t>表列「範例」僅供學校參考，填表時請自行刪除範例內容，並依學校實際執行情形填寫。表格如不敷使用，請自行增列。</t>
    <phoneticPr fontId="2" type="noConversion"/>
  </si>
  <si>
    <t>單位/職稱</t>
    <phoneticPr fontId="2" type="noConversion"/>
  </si>
  <si>
    <t>月支數額</t>
    <phoneticPr fontId="2" type="noConversion"/>
  </si>
  <si>
    <t>B014
B020
B007
B008
B002</t>
    <phoneticPr fontId="2" type="noConversion"/>
  </si>
  <si>
    <t>4.編制內職員薪資差額</t>
    <phoneticPr fontId="2" type="noConversion"/>
  </si>
  <si>
    <t>附件五</t>
    <phoneticPr fontId="2" type="noConversion"/>
  </si>
  <si>
    <t>每月本俸</t>
    <phoneticPr fontId="2" type="noConversion"/>
  </si>
  <si>
    <t>補助期間</t>
    <phoneticPr fontId="2" type="noConversion"/>
  </si>
  <si>
    <t>補助月份</t>
    <phoneticPr fontId="2" type="noConversion"/>
  </si>
  <si>
    <t>合計
補助金額</t>
    <phoneticPr fontId="2" type="noConversion"/>
  </si>
  <si>
    <t>結餘款(A-B)</t>
    <phoneticPr fontId="2" type="noConversion"/>
  </si>
  <si>
    <t>註2：</t>
    <phoneticPr fontId="2" type="noConversion"/>
  </si>
  <si>
    <t>註3：</t>
    <phoneticPr fontId="2" type="noConversion"/>
  </si>
  <si>
    <t>註4：</t>
    <phoneticPr fontId="2" type="noConversion"/>
  </si>
  <si>
    <t>1.教師本俸差額</t>
    <phoneticPr fontId="2" type="noConversion"/>
  </si>
  <si>
    <t>教師本俸差額執行表</t>
    <phoneticPr fontId="2" type="noConversion"/>
  </si>
  <si>
    <t>主管加給差額執行表</t>
    <phoneticPr fontId="2" type="noConversion"/>
  </si>
  <si>
    <t>2.學術研究加給差額</t>
    <phoneticPr fontId="2" type="noConversion"/>
  </si>
  <si>
    <r>
      <t>依教育部113年11月11日臺教高(三)字第1132203159號函，教師本俸之補助對象包含</t>
    </r>
    <r>
      <rPr>
        <b/>
        <u/>
        <sz val="11"/>
        <color rgb="FF0000FF"/>
        <rFont val="微軟正黑體"/>
        <family val="2"/>
        <charset val="136"/>
      </rPr>
      <t>編制內專任教師、專案教師</t>
    </r>
    <r>
      <rPr>
        <sz val="11"/>
        <rFont val="微軟正黑體"/>
        <family val="2"/>
        <charset val="136"/>
      </rPr>
      <t>。</t>
    </r>
    <phoneticPr fontId="2" type="noConversion"/>
  </si>
  <si>
    <t>助理教授以上</t>
    <phoneticPr fontId="2" type="noConversion"/>
  </si>
  <si>
    <t>講師及助教</t>
    <phoneticPr fontId="2" type="noConversion"/>
  </si>
  <si>
    <t>附件三之(一)</t>
    <phoneticPr fontId="2" type="noConversion"/>
  </si>
  <si>
    <t>附件三之(二)</t>
    <phoneticPr fontId="2" type="noConversion"/>
  </si>
  <si>
    <t>學術研究加給（助理教授以上）差額執行表</t>
    <phoneticPr fontId="2" type="noConversion"/>
  </si>
  <si>
    <t>學術研究加給（講師及助教）差額執行表</t>
    <phoneticPr fontId="2" type="noConversion"/>
  </si>
  <si>
    <t>調薪基準年</t>
    <phoneticPr fontId="2" type="noConversion"/>
  </si>
  <si>
    <t>D004
D003
D006</t>
    <phoneticPr fontId="2" type="noConversion"/>
  </si>
  <si>
    <t>獲補助之
調薪差幅</t>
    <phoneticPr fontId="2" type="noConversion"/>
  </si>
  <si>
    <t>114.1.15
114.2.15
114.3.15</t>
  </si>
  <si>
    <r>
      <t>依教育部113年11月11日臺教高(三)字第1132203159號函，學術研究加給之補助對象包含</t>
    </r>
    <r>
      <rPr>
        <b/>
        <u/>
        <sz val="11"/>
        <color rgb="FF0000FF"/>
        <rFont val="微軟正黑體"/>
        <family val="2"/>
        <charset val="136"/>
      </rPr>
      <t>編制內專任教師、專案教師</t>
    </r>
    <r>
      <rPr>
        <sz val="11"/>
        <rFont val="微軟正黑體"/>
        <family val="2"/>
        <charset val="136"/>
      </rPr>
      <t>。</t>
    </r>
    <phoneticPr fontId="2" type="noConversion"/>
  </si>
  <si>
    <r>
      <rPr>
        <b/>
        <u/>
        <sz val="11"/>
        <color rgb="FF0000FF"/>
        <rFont val="微軟正黑體"/>
        <family val="2"/>
        <charset val="136"/>
      </rPr>
      <t>調薪基準以學校函復教育部113年11月11日臺教高(三)字第1132203159號函之調查表辦理</t>
    </r>
    <r>
      <rPr>
        <sz val="11"/>
        <rFont val="微軟正黑體"/>
        <family val="2"/>
        <charset val="136"/>
      </rPr>
      <t>，每月補助差額為調整前、後之教師本俸差額。舉例而言，若學校於111、113、114年皆有配合政府政策調薪，並填列於該調查表中，本項經費即可支用於114與110年之薪資差額。亦即，其調整前本俸可採110、112或113年之基準；調整後本俸可採112、113或114年之基準。</t>
    </r>
    <phoneticPr fontId="2" type="noConversion"/>
  </si>
  <si>
    <r>
      <rPr>
        <b/>
        <u/>
        <sz val="11"/>
        <color rgb="FF0000FF"/>
        <rFont val="微軟正黑體"/>
        <family val="2"/>
        <charset val="136"/>
      </rPr>
      <t>調薪基準以學校函復教育部113年11月11日臺教高(三)字第1132203159號函之調查表辦理</t>
    </r>
    <r>
      <rPr>
        <sz val="11"/>
        <rFont val="微軟正黑體"/>
        <family val="2"/>
        <charset val="136"/>
      </rPr>
      <t>，每月補助差額為調整前、後之學術研究加給差額。舉例而言，若學校於111、113、114年皆有配合政府政策調薪，並填列於該調查表中，本項經費即可支用於114與110年之薪資差額。亦即，其調整前學術研究加給可採110、112或113年之基準；調整後學術研究加給可採112、113或114年之基準。</t>
    </r>
    <phoneticPr fontId="2" type="noConversion"/>
  </si>
  <si>
    <r>
      <t>依教育部113年11月11日臺教高(三)字第1132203159號函，本項經費之補助對象包含</t>
    </r>
    <r>
      <rPr>
        <b/>
        <u/>
        <sz val="11"/>
        <color rgb="FF0000FF"/>
        <rFont val="微軟正黑體"/>
        <family val="2"/>
        <charset val="136"/>
      </rPr>
      <t>編制內專任教師、專案教師、編制內職員</t>
    </r>
    <r>
      <rPr>
        <sz val="11"/>
        <rFont val="微軟正黑體"/>
        <family val="2"/>
        <charset val="136"/>
      </rPr>
      <t>。</t>
    </r>
    <phoneticPr fontId="2" type="noConversion"/>
  </si>
  <si>
    <r>
      <rPr>
        <b/>
        <u/>
        <sz val="11"/>
        <color rgb="FF0000FF"/>
        <rFont val="微軟正黑體"/>
        <family val="2"/>
        <charset val="136"/>
      </rPr>
      <t>調薪基準以學校函復教育部113年11月11日臺教高(三)字第1132203159號函之調查表辦理</t>
    </r>
    <r>
      <rPr>
        <sz val="11"/>
        <rFont val="微軟正黑體"/>
        <family val="2"/>
        <charset val="136"/>
      </rPr>
      <t>，每月補助差額為調整前、後之主管加給差額。舉例而言，若學校於111、113、114年皆有配合政府政策調薪，並填列於該調查表中，本項經費即可支用於114與110年之薪資差額。亦即，其調整前主管加給可採110、112或113年之基準；調整後主管加給可採112、113或114年之基準。</t>
    </r>
    <phoneticPr fontId="2" type="noConversion"/>
  </si>
  <si>
    <t>114.8.15
114.9.15
114.10.15
114.11.15
114.12.15</t>
  </si>
  <si>
    <t>C014
C020
C007
C008
C002
C006
C012</t>
    <phoneticPr fontId="2" type="noConversion"/>
  </si>
  <si>
    <t>114.1.15
114.2.15
114.3.15
114.4.15
114.5.15
114.6.15
114.7.15</t>
  </si>
  <si>
    <r>
      <t>依教育部113年11月11日臺教高(三)字第1132203159號函，本項經費之補助對象為</t>
    </r>
    <r>
      <rPr>
        <b/>
        <u/>
        <sz val="11"/>
        <color rgb="FF0000FF"/>
        <rFont val="微軟正黑體"/>
        <family val="2"/>
        <charset val="136"/>
      </rPr>
      <t>編制內職員（不含編制外職員），包含本俸、專業加給，不含主管加給</t>
    </r>
    <r>
      <rPr>
        <sz val="11"/>
        <rFont val="微軟正黑體"/>
        <family val="2"/>
        <charset val="136"/>
      </rPr>
      <t>。</t>
    </r>
    <phoneticPr fontId="2" type="noConversion"/>
  </si>
  <si>
    <r>
      <rPr>
        <b/>
        <u/>
        <sz val="11"/>
        <color rgb="FF0000FF"/>
        <rFont val="微軟正黑體"/>
        <family val="2"/>
        <charset val="136"/>
      </rPr>
      <t>調薪基準以學校函復教育部113年11月11日臺教高(三)字第1132203159號函之調查表辦理</t>
    </r>
    <r>
      <rPr>
        <sz val="11"/>
        <rFont val="微軟正黑體"/>
        <family val="2"/>
        <charset val="136"/>
      </rPr>
      <t>，每月補助差額為調整前、後之職員薪資差額。舉例而言，若學校於111、113、114年皆有配合政府政策調薪，並填列於該調查表中，本項經費即可支用於114與110年之薪資差額。亦即，其調整前職員薪資可採110、112或113年之基準；調整後職員薪資可採112、113或114年之基準。</t>
    </r>
    <phoneticPr fontId="2" type="noConversion"/>
  </si>
  <si>
    <t>3.主管加給差額</t>
    <phoneticPr fontId="2" type="noConversion"/>
  </si>
  <si>
    <t>調整前</t>
    <phoneticPr fontId="2" type="noConversion"/>
  </si>
  <si>
    <t>調整後</t>
    <phoneticPr fontId="2" type="noConversion"/>
  </si>
  <si>
    <t>經費來源</t>
    <phoneticPr fontId="2" type="noConversion"/>
  </si>
  <si>
    <t>獎勵補助經費</t>
    <phoneticPr fontId="2" type="noConversion"/>
  </si>
  <si>
    <t>原始
憑證冊
编號</t>
    <phoneticPr fontId="2" type="noConversion"/>
  </si>
  <si>
    <t>獲補助之調薪差幅</t>
    <phoneticPr fontId="2" type="noConversion"/>
  </si>
  <si>
    <t>獎補款</t>
    <phoneticPr fontId="2" type="noConversion"/>
  </si>
  <si>
    <t>自籌款</t>
    <phoneticPr fontId="2" type="noConversion"/>
  </si>
  <si>
    <r>
      <t>1
(</t>
    </r>
    <r>
      <rPr>
        <sz val="11"/>
        <color theme="0" tint="-0.34998626667073579"/>
        <rFont val="微軟正黑體"/>
        <family val="2"/>
        <charset val="136"/>
      </rPr>
      <t>範例</t>
    </r>
    <r>
      <rPr>
        <sz val="11"/>
        <color theme="0" tint="-0.34998626667073579"/>
        <rFont val="Times New Roman"/>
        <family val="1"/>
      </rPr>
      <t>)</t>
    </r>
    <phoneticPr fontId="2" type="noConversion"/>
  </si>
  <si>
    <r>
      <rPr>
        <sz val="11"/>
        <color theme="0" tint="-0.34998626667073579"/>
        <rFont val="微軟正黑體"/>
        <family val="2"/>
        <charset val="136"/>
      </rPr>
      <t>張三</t>
    </r>
    <phoneticPr fontId="2" type="noConversion"/>
  </si>
  <si>
    <r>
      <rPr>
        <sz val="11"/>
        <color theme="0" tint="-0.34998626667073579"/>
        <rFont val="微軟正黑體"/>
        <family val="2"/>
        <charset val="136"/>
      </rPr>
      <t>企業管理系</t>
    </r>
    <r>
      <rPr>
        <sz val="11"/>
        <color theme="0" tint="-0.34998626667073579"/>
        <rFont val="Times New Roman"/>
        <family val="1"/>
      </rPr>
      <t>/</t>
    </r>
    <r>
      <rPr>
        <sz val="11"/>
        <color theme="0" tint="-0.34998626667073579"/>
        <rFont val="微軟正黑體"/>
        <family val="2"/>
        <charset val="136"/>
      </rPr>
      <t>教授</t>
    </r>
    <phoneticPr fontId="2" type="noConversion"/>
  </si>
  <si>
    <r>
      <t>1</t>
    </r>
    <r>
      <rPr>
        <sz val="11"/>
        <color theme="0" tint="-0.34998626667073579"/>
        <rFont val="微軟正黑體"/>
        <family val="2"/>
        <charset val="136"/>
      </rPr>
      <t>～</t>
    </r>
    <r>
      <rPr>
        <sz val="11"/>
        <color theme="0" tint="-0.34998626667073579"/>
        <rFont val="Times New Roman"/>
        <family val="1"/>
      </rPr>
      <t>3</t>
    </r>
    <r>
      <rPr>
        <sz val="11"/>
        <color theme="0" tint="-0.34998626667073579"/>
        <rFont val="微軟正黑體"/>
        <family val="2"/>
        <charset val="136"/>
      </rPr>
      <t>月</t>
    </r>
    <phoneticPr fontId="2" type="noConversion"/>
  </si>
  <si>
    <r>
      <t>2
(</t>
    </r>
    <r>
      <rPr>
        <sz val="11"/>
        <color theme="0" tint="-0.34998626667073579"/>
        <rFont val="微軟正黑體"/>
        <family val="2"/>
        <charset val="136"/>
      </rPr>
      <t>範例</t>
    </r>
    <r>
      <rPr>
        <sz val="11"/>
        <color theme="0" tint="-0.34998626667073579"/>
        <rFont val="Times New Roman"/>
        <family val="1"/>
      </rPr>
      <t>)</t>
    </r>
    <phoneticPr fontId="2" type="noConversion"/>
  </si>
  <si>
    <r>
      <rPr>
        <sz val="11"/>
        <color theme="0" tint="-0.34998626667073579"/>
        <rFont val="微軟正黑體"/>
        <family val="2"/>
        <charset val="136"/>
      </rPr>
      <t>李四</t>
    </r>
    <phoneticPr fontId="2" type="noConversion"/>
  </si>
  <si>
    <r>
      <rPr>
        <sz val="11"/>
        <color theme="0" tint="-0.34998626667073579"/>
        <rFont val="微軟正黑體"/>
        <family val="2"/>
        <charset val="136"/>
      </rPr>
      <t>工業設計系</t>
    </r>
    <r>
      <rPr>
        <sz val="11"/>
        <color theme="0" tint="-0.34998626667073579"/>
        <rFont val="Times New Roman"/>
        <family val="1"/>
      </rPr>
      <t>/</t>
    </r>
    <r>
      <rPr>
        <sz val="11"/>
        <color theme="0" tint="-0.34998626667073579"/>
        <rFont val="微軟正黑體"/>
        <family val="2"/>
        <charset val="136"/>
      </rPr>
      <t>教授</t>
    </r>
    <phoneticPr fontId="2" type="noConversion"/>
  </si>
  <si>
    <t>註5：</t>
    <phoneticPr fontId="2" type="noConversion"/>
  </si>
  <si>
    <t>註6：</t>
    <phoneticPr fontId="2" type="noConversion"/>
  </si>
  <si>
    <t>註7：</t>
    <phoneticPr fontId="2" type="noConversion"/>
  </si>
  <si>
    <r>
      <t>為避免造成重複補助之疑慮，請</t>
    </r>
    <r>
      <rPr>
        <b/>
        <u/>
        <sz val="11"/>
        <color rgb="FFFF0000"/>
        <rFont val="微軟正黑體"/>
        <family val="2"/>
        <charset val="136"/>
      </rPr>
      <t>勿將同一教師補助案置於不相鄰之不同序號</t>
    </r>
    <r>
      <rPr>
        <sz val="11"/>
        <rFont val="微軟正黑體"/>
        <family val="2"/>
        <charset val="136"/>
      </rPr>
      <t>。</t>
    </r>
    <phoneticPr fontId="2" type="noConversion"/>
  </si>
  <si>
    <r>
      <rPr>
        <b/>
        <sz val="11"/>
        <rFont val="微軟正黑體"/>
        <family val="2"/>
        <charset val="136"/>
      </rPr>
      <t>總計</t>
    </r>
    <phoneticPr fontId="2" type="noConversion"/>
  </si>
  <si>
    <t>原始
憑證冊编號</t>
    <phoneticPr fontId="2" type="noConversion"/>
  </si>
  <si>
    <r>
      <t xml:space="preserve">序號
</t>
    </r>
    <r>
      <rPr>
        <b/>
        <sz val="11"/>
        <color rgb="FFFF0000"/>
        <rFont val="微軟正黑體"/>
        <family val="2"/>
        <charset val="136"/>
      </rPr>
      <t>註1</t>
    </r>
    <phoneticPr fontId="2" type="noConversion"/>
  </si>
  <si>
    <r>
      <t xml:space="preserve">教師姓名
</t>
    </r>
    <r>
      <rPr>
        <b/>
        <sz val="11"/>
        <color rgb="FFFF0000"/>
        <rFont val="微軟正黑體"/>
        <family val="2"/>
        <charset val="136"/>
      </rPr>
      <t>註2</t>
    </r>
    <phoneticPr fontId="2" type="noConversion"/>
  </si>
  <si>
    <r>
      <t>每月補助差額</t>
    </r>
    <r>
      <rPr>
        <b/>
        <sz val="11"/>
        <color rgb="FFFF0000"/>
        <rFont val="微軟正黑體"/>
        <family val="2"/>
        <charset val="136"/>
      </rPr>
      <t>註3</t>
    </r>
    <phoneticPr fontId="2" type="noConversion"/>
  </si>
  <si>
    <r>
      <t xml:space="preserve">付款
完成日
</t>
    </r>
    <r>
      <rPr>
        <b/>
        <sz val="11"/>
        <color rgb="FFFF0000"/>
        <rFont val="微軟正黑體"/>
        <family val="2"/>
        <charset val="136"/>
      </rPr>
      <t>註4</t>
    </r>
    <phoneticPr fontId="2" type="noConversion"/>
  </si>
  <si>
    <r>
      <t xml:space="preserve">經費來源 </t>
    </r>
    <r>
      <rPr>
        <b/>
        <sz val="11"/>
        <color rgb="FFFF0000"/>
        <rFont val="微軟正黑體"/>
        <family val="2"/>
        <charset val="136"/>
      </rPr>
      <t>註5、註6</t>
    </r>
    <phoneticPr fontId="2" type="noConversion"/>
  </si>
  <si>
    <r>
      <rPr>
        <sz val="11"/>
        <color theme="0" tint="-0.34998626667073579"/>
        <rFont val="微軟正黑體"/>
        <family val="2"/>
        <charset val="136"/>
      </rPr>
      <t>吳九</t>
    </r>
    <phoneticPr fontId="2" type="noConversion"/>
  </si>
  <si>
    <r>
      <rPr>
        <sz val="11"/>
        <color theme="0" tint="-0.34998626667073579"/>
        <rFont val="微軟正黑體"/>
        <family val="2"/>
        <charset val="136"/>
      </rPr>
      <t>鄭十</t>
    </r>
    <phoneticPr fontId="2" type="noConversion"/>
  </si>
  <si>
    <r>
      <rPr>
        <sz val="11"/>
        <color theme="0" tint="-0.34998626667073579"/>
        <rFont val="微軟正黑體"/>
        <family val="2"/>
        <charset val="136"/>
      </rPr>
      <t>校長室</t>
    </r>
    <r>
      <rPr>
        <sz val="11"/>
        <color theme="0" tint="-0.34998626667073579"/>
        <rFont val="Times New Roman"/>
        <family val="1"/>
      </rPr>
      <t>/</t>
    </r>
    <r>
      <rPr>
        <sz val="11"/>
        <color theme="0" tint="-0.34998626667073579"/>
        <rFont val="微軟正黑體"/>
        <family val="2"/>
        <charset val="136"/>
      </rPr>
      <t>秘書</t>
    </r>
    <phoneticPr fontId="2" type="noConversion"/>
  </si>
  <si>
    <r>
      <t>1</t>
    </r>
    <r>
      <rPr>
        <sz val="11"/>
        <color theme="0" tint="-0.34998626667073579"/>
        <rFont val="微軟正黑體"/>
        <family val="2"/>
        <charset val="136"/>
      </rPr>
      <t>～</t>
    </r>
    <r>
      <rPr>
        <sz val="11"/>
        <color theme="0" tint="-0.34998626667073579"/>
        <rFont val="Times New Roman"/>
        <family val="1"/>
      </rPr>
      <t>7</t>
    </r>
    <r>
      <rPr>
        <sz val="11"/>
        <color theme="0" tint="-0.34998626667073579"/>
        <rFont val="微軟正黑體"/>
        <family val="2"/>
        <charset val="136"/>
      </rPr>
      <t>月</t>
    </r>
    <phoneticPr fontId="2" type="noConversion"/>
  </si>
  <si>
    <r>
      <rPr>
        <sz val="11"/>
        <color theme="0" tint="-0.34998626667073579"/>
        <rFont val="微軟正黑體"/>
        <family val="2"/>
        <charset val="136"/>
      </rPr>
      <t>總務處保管組</t>
    </r>
    <r>
      <rPr>
        <sz val="11"/>
        <color theme="0" tint="-0.34998626667073579"/>
        <rFont val="Times New Roman"/>
        <family val="1"/>
      </rPr>
      <t>/</t>
    </r>
    <r>
      <rPr>
        <sz val="11"/>
        <color theme="0" tint="-0.34998626667073579"/>
        <rFont val="微軟正黑體"/>
        <family val="2"/>
        <charset val="136"/>
      </rPr>
      <t>辦事員</t>
    </r>
    <phoneticPr fontId="2" type="noConversion"/>
  </si>
  <si>
    <r>
      <rPr>
        <sz val="11"/>
        <color theme="0" tint="-0.34998626667073579"/>
        <rFont val="微軟正黑體"/>
        <family val="2"/>
        <charset val="136"/>
      </rPr>
      <t>孫七</t>
    </r>
    <phoneticPr fontId="2" type="noConversion"/>
  </si>
  <si>
    <r>
      <rPr>
        <sz val="11"/>
        <color theme="0" tint="-0.34998626667073579"/>
        <rFont val="微軟正黑體"/>
        <family val="2"/>
        <charset val="136"/>
      </rPr>
      <t>校長室</t>
    </r>
    <r>
      <rPr>
        <sz val="11"/>
        <color theme="0" tint="-0.34998626667073579"/>
        <rFont val="Times New Roman"/>
        <family val="1"/>
      </rPr>
      <t>/</t>
    </r>
    <r>
      <rPr>
        <sz val="11"/>
        <color theme="0" tint="-0.34998626667073579"/>
        <rFont val="微軟正黑體"/>
        <family val="2"/>
        <charset val="136"/>
      </rPr>
      <t>校長</t>
    </r>
    <phoneticPr fontId="2" type="noConversion"/>
  </si>
  <si>
    <r>
      <t>8</t>
    </r>
    <r>
      <rPr>
        <sz val="11"/>
        <color theme="0" tint="-0.34998626667073579"/>
        <rFont val="微軟正黑體"/>
        <family val="2"/>
        <charset val="136"/>
      </rPr>
      <t>～</t>
    </r>
    <r>
      <rPr>
        <sz val="11"/>
        <color theme="0" tint="-0.34998626667073579"/>
        <rFont val="Times New Roman"/>
        <family val="1"/>
      </rPr>
      <t>12</t>
    </r>
    <r>
      <rPr>
        <sz val="11"/>
        <color theme="0" tint="-0.34998626667073579"/>
        <rFont val="微軟正黑體"/>
        <family val="2"/>
        <charset val="136"/>
      </rPr>
      <t>月</t>
    </r>
    <phoneticPr fontId="2" type="noConversion"/>
  </si>
  <si>
    <r>
      <rPr>
        <sz val="11"/>
        <color theme="0" tint="-0.34998626667073579"/>
        <rFont val="微軟正黑體"/>
        <family val="2"/>
        <charset val="136"/>
      </rPr>
      <t>周八</t>
    </r>
    <phoneticPr fontId="2" type="noConversion"/>
  </si>
  <si>
    <r>
      <rPr>
        <sz val="11"/>
        <color theme="0" tint="-0.34998626667073579"/>
        <rFont val="微軟正黑體"/>
        <family val="2"/>
        <charset val="136"/>
      </rPr>
      <t>電算中心</t>
    </r>
    <r>
      <rPr>
        <sz val="11"/>
        <color theme="0" tint="-0.34998626667073579"/>
        <rFont val="Times New Roman"/>
        <family val="1"/>
      </rPr>
      <t>/</t>
    </r>
    <r>
      <rPr>
        <sz val="11"/>
        <color theme="0" tint="-0.34998626667073579"/>
        <rFont val="微軟正黑體"/>
        <family val="2"/>
        <charset val="136"/>
      </rPr>
      <t>主任</t>
    </r>
    <phoneticPr fontId="2" type="noConversion"/>
  </si>
  <si>
    <r>
      <rPr>
        <sz val="11"/>
        <color theme="0" tint="-0.34998626667073579"/>
        <rFont val="微軟正黑體"/>
        <family val="2"/>
        <charset val="136"/>
      </rPr>
      <t>王五</t>
    </r>
    <phoneticPr fontId="2" type="noConversion"/>
  </si>
  <si>
    <r>
      <rPr>
        <sz val="11"/>
        <color theme="0" tint="-0.34998626667073579"/>
        <rFont val="微軟正黑體"/>
        <family val="2"/>
        <charset val="136"/>
      </rPr>
      <t>國際貿易系</t>
    </r>
    <r>
      <rPr>
        <sz val="11"/>
        <color theme="0" tint="-0.34998626667073579"/>
        <rFont val="Times New Roman"/>
        <family val="1"/>
      </rPr>
      <t>/</t>
    </r>
    <r>
      <rPr>
        <sz val="11"/>
        <color theme="0" tint="-0.34998626667073579"/>
        <rFont val="微軟正黑體"/>
        <family val="2"/>
        <charset val="136"/>
      </rPr>
      <t>講師</t>
    </r>
    <phoneticPr fontId="2" type="noConversion"/>
  </si>
  <si>
    <r>
      <rPr>
        <sz val="11"/>
        <color theme="0" tint="-0.34998626667073579"/>
        <rFont val="微軟正黑體"/>
        <family val="2"/>
        <charset val="136"/>
      </rPr>
      <t>趙六</t>
    </r>
    <phoneticPr fontId="2" type="noConversion"/>
  </si>
  <si>
    <r>
      <rPr>
        <sz val="11"/>
        <color theme="0" tint="-0.34998626667073579"/>
        <rFont val="微軟正黑體"/>
        <family val="2"/>
        <charset val="136"/>
      </rPr>
      <t>機械工程系</t>
    </r>
    <r>
      <rPr>
        <sz val="11"/>
        <color theme="0" tint="-0.34998626667073579"/>
        <rFont val="Times New Roman"/>
        <family val="1"/>
      </rPr>
      <t>/</t>
    </r>
    <r>
      <rPr>
        <sz val="11"/>
        <color theme="0" tint="-0.34998626667073579"/>
        <rFont val="微軟正黑體"/>
        <family val="2"/>
        <charset val="136"/>
      </rPr>
      <t>講師</t>
    </r>
    <phoneticPr fontId="2" type="noConversion"/>
  </si>
  <si>
    <r>
      <t>為避免造成重複補助之疑慮，請</t>
    </r>
    <r>
      <rPr>
        <b/>
        <u/>
        <sz val="11"/>
        <color rgb="FFFF0000"/>
        <rFont val="微軟正黑體"/>
        <family val="2"/>
        <charset val="136"/>
      </rPr>
      <t>勿將同一人員補助案置於不相鄰之不同序號</t>
    </r>
    <r>
      <rPr>
        <sz val="11"/>
        <rFont val="微軟正黑體"/>
        <family val="2"/>
        <charset val="136"/>
      </rPr>
      <t>。</t>
    </r>
    <phoneticPr fontId="2" type="noConversion"/>
  </si>
  <si>
    <r>
      <t xml:space="preserve">姓名
</t>
    </r>
    <r>
      <rPr>
        <b/>
        <sz val="11"/>
        <color rgb="FFFF0000"/>
        <rFont val="微軟正黑體"/>
        <family val="2"/>
        <charset val="136"/>
      </rPr>
      <t>註2</t>
    </r>
    <phoneticPr fontId="2" type="noConversion"/>
  </si>
  <si>
    <r>
      <t>每月補助
差額</t>
    </r>
    <r>
      <rPr>
        <b/>
        <sz val="11"/>
        <color rgb="FFFF0000"/>
        <rFont val="微軟正黑體"/>
        <family val="2"/>
        <charset val="136"/>
      </rPr>
      <t>註3</t>
    </r>
    <phoneticPr fontId="2" type="noConversion"/>
  </si>
  <si>
    <r>
      <t xml:space="preserve">付款完成日
</t>
    </r>
    <r>
      <rPr>
        <b/>
        <sz val="11"/>
        <color rgb="FFFF0000"/>
        <rFont val="微軟正黑體"/>
        <family val="2"/>
        <charset val="136"/>
      </rPr>
      <t>註4</t>
    </r>
    <phoneticPr fontId="2" type="noConversion"/>
  </si>
  <si>
    <t>綜合執行成果及結餘款說明</t>
    <phoneticPr fontId="2" type="noConversion"/>
  </si>
  <si>
    <t>教師本俸差額</t>
    <phoneticPr fontId="2" type="noConversion"/>
  </si>
  <si>
    <t>學術研究加給差額</t>
    <phoneticPr fontId="2" type="noConversion"/>
  </si>
  <si>
    <t>助理教授以上</t>
    <phoneticPr fontId="2" type="noConversion"/>
  </si>
  <si>
    <t>講師及助教</t>
    <phoneticPr fontId="2" type="noConversion"/>
  </si>
  <si>
    <t>編制內職員薪資差額</t>
    <phoneticPr fontId="2" type="noConversion"/>
  </si>
  <si>
    <t>1月</t>
    <phoneticPr fontId="2" type="noConversion"/>
  </si>
  <si>
    <t>2月</t>
    <phoneticPr fontId="2" type="noConversion"/>
  </si>
  <si>
    <t>3月</t>
    <phoneticPr fontId="2" type="noConversion"/>
  </si>
  <si>
    <t>4月</t>
    <phoneticPr fontId="2" type="noConversion"/>
  </si>
  <si>
    <t>5月</t>
    <phoneticPr fontId="2" type="noConversion"/>
  </si>
  <si>
    <t>6月</t>
    <phoneticPr fontId="2" type="noConversion"/>
  </si>
  <si>
    <t>7月</t>
    <phoneticPr fontId="2" type="noConversion"/>
  </si>
  <si>
    <t>8月</t>
    <phoneticPr fontId="2" type="noConversion"/>
  </si>
  <si>
    <t>9月</t>
    <phoneticPr fontId="2" type="noConversion"/>
  </si>
  <si>
    <t>10月</t>
    <phoneticPr fontId="2" type="noConversion"/>
  </si>
  <si>
    <t>11月</t>
    <phoneticPr fontId="2" type="noConversion"/>
  </si>
  <si>
    <t>12月</t>
    <phoneticPr fontId="2" type="noConversion"/>
  </si>
  <si>
    <t>114年度</t>
  </si>
  <si>
    <t>金額小計</t>
    <phoneticPr fontId="2" type="noConversion"/>
  </si>
  <si>
    <t>獎勵補助經費</t>
    <phoneticPr fontId="2" type="noConversion"/>
  </si>
  <si>
    <t>校內其他經費</t>
    <phoneticPr fontId="2" type="noConversion"/>
  </si>
  <si>
    <t>主管加給差額</t>
    <phoneticPr fontId="2" type="noConversion"/>
  </si>
  <si>
    <t>當年度執行
總金額</t>
    <phoneticPr fontId="2" type="noConversion"/>
  </si>
  <si>
    <t>【結餘款說明】欄位請說明產生結餘款之具體原因；若無結餘款，則免填本欄。</t>
    <phoneticPr fontId="2" type="noConversion"/>
  </si>
  <si>
    <t>表格如不敷使用，請自行增列。</t>
    <phoneticPr fontId="2" type="noConversion"/>
  </si>
  <si>
    <r>
      <t>經費來源為獎勵補助經費者，其經費支用須符合《教育部獎勵補助私立技專校院整體發展經費核配及申請要點》第9點相關規定。</t>
    </r>
    <r>
      <rPr>
        <b/>
        <u/>
        <sz val="11"/>
        <color rgb="FF0000FF"/>
        <rFont val="微軟正黑體"/>
        <family val="2"/>
        <charset val="136"/>
      </rPr>
      <t>「提高現職專任教師薪資」</t>
    </r>
    <r>
      <rPr>
        <sz val="11"/>
        <rFont val="微軟正黑體"/>
        <family val="2"/>
        <charset val="136"/>
      </rPr>
      <t>係指比照114年中央政府調整軍公教人員待遇、公立大專校院教師學術研究加給標準所提高之現職專任教師薪資所需經費，補助對象</t>
    </r>
    <r>
      <rPr>
        <b/>
        <u/>
        <sz val="11"/>
        <color rgb="FF0000FF"/>
        <rFont val="微軟正黑體"/>
        <family val="2"/>
        <charset val="136"/>
      </rPr>
      <t>不得為年滿65歲以上或公立學校、政府機關退休至私立學校服務之教師</t>
    </r>
    <r>
      <rPr>
        <sz val="11"/>
        <rFont val="微軟正黑體"/>
        <family val="2"/>
        <charset val="136"/>
      </rPr>
      <t>，其薪資應由學校其他經費支付；其中</t>
    </r>
    <r>
      <rPr>
        <b/>
        <u/>
        <sz val="11"/>
        <color rgb="FF0000FF"/>
        <rFont val="微軟正黑體"/>
        <family val="2"/>
        <charset val="136"/>
      </rPr>
      <t>於民國114年滿65歲以上係指民國49年1月1日前出生者</t>
    </r>
    <r>
      <rPr>
        <sz val="11"/>
        <rFont val="微軟正黑體"/>
        <family val="2"/>
        <charset val="136"/>
      </rPr>
      <t>。接受補助之教師</t>
    </r>
    <r>
      <rPr>
        <b/>
        <u/>
        <sz val="11"/>
        <color rgb="FF0000FF"/>
        <rFont val="微軟正黑體"/>
        <family val="2"/>
        <charset val="136"/>
      </rPr>
      <t>實際授課時數不得為零</t>
    </r>
    <r>
      <rPr>
        <sz val="11"/>
        <rFont val="微軟正黑體"/>
        <family val="2"/>
        <charset val="136"/>
      </rPr>
      <t>，惟</t>
    </r>
    <r>
      <rPr>
        <b/>
        <u/>
        <sz val="11"/>
        <color rgb="FF0000FF"/>
        <rFont val="微軟正黑體"/>
        <family val="2"/>
        <charset val="136"/>
      </rPr>
      <t>校長不得接受各項補助</t>
    </r>
    <r>
      <rPr>
        <sz val="11"/>
        <rFont val="微軟正黑體"/>
        <family val="2"/>
        <charset val="136"/>
      </rPr>
      <t>。</t>
    </r>
    <phoneticPr fontId="2" type="noConversion"/>
  </si>
  <si>
    <r>
      <t>【綜合執行成果】</t>
    </r>
    <r>
      <rPr>
        <b/>
        <sz val="11"/>
        <rFont val="微軟正黑體"/>
        <family val="2"/>
        <charset val="136"/>
      </rPr>
      <t xml:space="preserve"> </t>
    </r>
    <r>
      <rPr>
        <b/>
        <sz val="11"/>
        <color rgb="FFFF0000"/>
        <rFont val="微軟正黑體"/>
        <family val="2"/>
        <charset val="136"/>
      </rPr>
      <t>註1</t>
    </r>
    <phoneticPr fontId="2" type="noConversion"/>
  </si>
  <si>
    <r>
      <t xml:space="preserve">一、全校執行人數彙整 </t>
    </r>
    <r>
      <rPr>
        <b/>
        <sz val="11"/>
        <color rgb="FFFF0000"/>
        <rFont val="微軟正黑體"/>
        <family val="2"/>
        <charset val="136"/>
      </rPr>
      <t>註2</t>
    </r>
    <phoneticPr fontId="2" type="noConversion"/>
  </si>
  <si>
    <r>
      <t xml:space="preserve">二、全校執行金額彙整 </t>
    </r>
    <r>
      <rPr>
        <b/>
        <sz val="11"/>
        <color rgb="FFFF0000"/>
        <rFont val="微軟正黑體"/>
        <family val="2"/>
        <charset val="136"/>
      </rPr>
      <t>註3</t>
    </r>
    <phoneticPr fontId="2" type="noConversion"/>
  </si>
  <si>
    <r>
      <t xml:space="preserve">【結餘款說明】 </t>
    </r>
    <r>
      <rPr>
        <b/>
        <sz val="11"/>
        <color rgb="FFFF0000"/>
        <rFont val="微軟正黑體"/>
        <family val="2"/>
        <charset val="136"/>
      </rPr>
      <t>註4</t>
    </r>
    <phoneticPr fontId="2" type="noConversion"/>
  </si>
  <si>
    <t>每月平均人數</t>
    <phoneticPr fontId="2" type="noConversion"/>
  </si>
  <si>
    <t>依《教育部補（捐）助及委辦經費核撥結報作業要點》第11點第(3)款規定，因故無法於原定期程內報核，應於期限截止前申請展延，並在同意可延展期限內，完成結報。</t>
    <phoneticPr fontId="2" type="noConversion"/>
  </si>
  <si>
    <t>填表日期</t>
    <phoneticPr fontId="2" type="noConversion"/>
  </si>
  <si>
    <t>二、補助經費（不含自籌款）執行成果彙整表</t>
    <phoneticPr fontId="2" type="noConversion"/>
  </si>
  <si>
    <t>補助經費來源</t>
    <phoneticPr fontId="2" type="noConversion"/>
  </si>
  <si>
    <t>金額(C)</t>
    <phoneticPr fontId="2" type="noConversion"/>
  </si>
  <si>
    <t>獎勵補助
經費(D)</t>
    <phoneticPr fontId="2" type="noConversion"/>
  </si>
  <si>
    <t>補助經費
合計
(C+D)</t>
    <phoneticPr fontId="2" type="noConversion"/>
  </si>
  <si>
    <t>核定金額(A)</t>
    <phoneticPr fontId="2" type="noConversion"/>
  </si>
  <si>
    <t>執行金額(B)</t>
    <phoneticPr fontId="2" type="noConversion"/>
  </si>
  <si>
    <t>全校執行人數彙整：請依全校整體狀況，填寫各該月份實際上獲得調薪之人數，包含編制內專任教師、專案教師、編制內專任職員。</t>
    <phoneticPr fontId="2" type="noConversion"/>
  </si>
  <si>
    <t>全校執行金額彙整：請依全校整體狀況，填寫各該月份實際上給付之薪資「差額」。</t>
    <phoneticPr fontId="2" type="noConversion"/>
  </si>
  <si>
    <t>一、調薪差額補助經費說明</t>
    <phoneticPr fontId="2" type="noConversion"/>
  </si>
  <si>
    <r>
      <t>※「調薪差額補助」經費應專款專用，</t>
    </r>
    <r>
      <rPr>
        <b/>
        <sz val="13"/>
        <color rgb="FF0000FF"/>
        <rFont val="微軟正黑體"/>
        <family val="2"/>
        <charset val="136"/>
      </rPr>
      <t>如有結餘款應全數繳回，並於【附件一】說明產生結餘款之具體原因</t>
    </r>
    <r>
      <rPr>
        <sz val="13"/>
        <rFont val="微軟正黑體"/>
        <family val="2"/>
        <charset val="136"/>
      </rPr>
      <t>。</t>
    </r>
    <phoneticPr fontId="2" type="noConversion"/>
  </si>
  <si>
    <t>調薪差額補助</t>
    <phoneticPr fontId="2" type="noConversion"/>
  </si>
  <si>
    <t>學校應於次年2月28日前，將調薪差額補助成果報告，併同獎勵補助經費執行資料，上傳至各校網站後備文報部（附成果報告用印封面，毋須再將其他紙本資料報部），並繳回當年度結餘款，俾便考核運用成效。</t>
    <phoneticPr fontId="2" type="noConversion"/>
  </si>
  <si>
    <t>依《教育部獎勵補助私立技專校院整體發展經費核配及申請要點》第9點第(6)款規定，調薪差額補助經費應據實核支，採專款專帳管理，並依調薪差額補助成果報告格式辦理支用。</t>
    <phoneticPr fontId="2" type="noConversion"/>
  </si>
  <si>
    <r>
      <t>為瞭解學校是否依實際需求申請調薪差額補助經費，請於【綜合執行成果】彙整當年度「全校」實際調薪人數及實際發生之薪資差額，所需呈現之調薪基準及範圍，以</t>
    </r>
    <r>
      <rPr>
        <b/>
        <u/>
        <sz val="11"/>
        <color rgb="FF0000FF"/>
        <rFont val="微軟正黑體"/>
        <family val="2"/>
        <charset val="136"/>
      </rPr>
      <t>學校函復教育部113年11月11日臺教高(三)字第1132203159號函之調查表</t>
    </r>
    <r>
      <rPr>
        <sz val="11"/>
        <rFont val="微軟正黑體"/>
        <family val="2"/>
        <charset val="136"/>
      </rPr>
      <t>為準，俾與學校填報之調查表內容進行比對。</t>
    </r>
    <phoneticPr fontId="2" type="noConversion"/>
  </si>
  <si>
    <r>
      <t>為避免重複補助，當年度若有獲核定調薪差額補助經費，同時並執行獎勵補助經費「提高現職專任教師薪資」項目，</t>
    </r>
    <r>
      <rPr>
        <b/>
        <u/>
        <sz val="11"/>
        <color rgb="FF0000FF"/>
        <rFont val="微軟正黑體"/>
        <family val="2"/>
        <charset val="136"/>
      </rPr>
      <t>「提高現職專任教師薪資」執行明細統一填列</t>
    </r>
    <r>
      <rPr>
        <sz val="11"/>
        <rFont val="微軟正黑體"/>
        <family val="2"/>
        <charset val="136"/>
      </rPr>
      <t>於本成果報告，但其</t>
    </r>
    <r>
      <rPr>
        <b/>
        <u/>
        <sz val="11"/>
        <color rgb="FF0000FF"/>
        <rFont val="微軟正黑體"/>
        <family val="2"/>
        <charset val="136"/>
      </rPr>
      <t>執行成果件數及金額仍須彙總列示於獎勵補助經費執行清冊【附件六】</t>
    </r>
    <r>
      <rPr>
        <sz val="11"/>
        <rFont val="微軟正黑體"/>
        <family val="2"/>
        <charset val="136"/>
      </rPr>
      <t>。</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</si>
</sst>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76" formatCode="&quot;$&quot;#,##0;[Red]&quot;$&quot;#,##0"/>
    <numFmt numFmtId="177" formatCode="#,##0_);[Red]\(#,##0\)"/>
    <numFmt numFmtId="178" formatCode="#,##0;[Red]#,##0"/>
    <numFmt numFmtId="179" formatCode="_-* #,##0_-;\-* #,##0_-;_-* &quot;-&quot;??_-;_-@_-"/>
  </numFmts>
  <fonts count="25" x14ac:knownFonts="1">
    <font>
      <sz val="12"/>
      <name val="新細明體"/>
      <family val="1"/>
      <charset val="136"/>
    </font>
    <font>
      <sz val="12"/>
      <name val="新細明體"/>
      <family val="1"/>
      <charset val="136"/>
    </font>
    <font>
      <sz val="9"/>
      <name val="新細明體"/>
      <family val="1"/>
      <charset val="136"/>
    </font>
    <font>
      <sz val="14"/>
      <name val="微軟正黑體"/>
      <family val="2"/>
      <charset val="136"/>
    </font>
    <font>
      <b/>
      <sz val="14"/>
      <name val="微軟正黑體"/>
      <family val="2"/>
      <charset val="136"/>
    </font>
    <font>
      <b/>
      <sz val="12"/>
      <name val="微軟正黑體"/>
      <family val="2"/>
      <charset val="136"/>
    </font>
    <font>
      <sz val="12"/>
      <name val="微軟正黑體"/>
      <family val="2"/>
      <charset val="136"/>
    </font>
    <font>
      <b/>
      <sz val="11"/>
      <name val="微軟正黑體"/>
      <family val="2"/>
      <charset val="136"/>
    </font>
    <font>
      <sz val="11"/>
      <name val="微軟正黑體"/>
      <family val="2"/>
      <charset val="136"/>
    </font>
    <font>
      <b/>
      <u/>
      <sz val="11"/>
      <color indexed="10"/>
      <name val="微軟正黑體"/>
      <family val="2"/>
      <charset val="136"/>
    </font>
    <font>
      <sz val="11"/>
      <color theme="0" tint="-0.34998626667073579"/>
      <name val="微軟正黑體"/>
      <family val="2"/>
      <charset val="136"/>
    </font>
    <font>
      <b/>
      <u/>
      <sz val="11"/>
      <color rgb="FF0000FF"/>
      <name val="微軟正黑體"/>
      <family val="2"/>
      <charset val="136"/>
    </font>
    <font>
      <sz val="13"/>
      <name val="微軟正黑體"/>
      <family val="2"/>
      <charset val="136"/>
    </font>
    <font>
      <b/>
      <sz val="15"/>
      <name val="微軟正黑體"/>
      <family val="2"/>
      <charset val="136"/>
    </font>
    <font>
      <sz val="15"/>
      <name val="微軟正黑體"/>
      <family val="2"/>
      <charset val="136"/>
    </font>
    <font>
      <sz val="11"/>
      <color theme="0" tint="-0.34998626667073579"/>
      <name val="Times New Roman"/>
      <family val="1"/>
    </font>
    <font>
      <sz val="11"/>
      <name val="Times New Roman"/>
      <family val="1"/>
    </font>
    <font>
      <b/>
      <sz val="11"/>
      <name val="Times New Roman"/>
      <family val="1"/>
    </font>
    <font>
      <b/>
      <u/>
      <sz val="11"/>
      <color rgb="FFFF0000"/>
      <name val="微軟正黑體"/>
      <family val="2"/>
      <charset val="136"/>
    </font>
    <font>
      <sz val="12"/>
      <name val="Times New Roman"/>
      <family val="1"/>
    </font>
    <font>
      <b/>
      <sz val="11"/>
      <color rgb="FFFF0000"/>
      <name val="微軟正黑體"/>
      <family val="2"/>
      <charset val="136"/>
    </font>
    <font>
      <b/>
      <sz val="13"/>
      <color rgb="FF0000FF"/>
      <name val="微軟正黑體"/>
      <family val="2"/>
      <charset val="136"/>
    </font>
    <font>
      <b/>
      <sz val="12"/>
      <name val="新細明體"/>
      <family val="1"/>
      <charset val="136"/>
    </font>
    <font>
      <sz val="14"/>
      <name val="新細明體"/>
      <family val="1"/>
      <charset val="136"/>
    </font>
    <font>
      <sz val="11"/>
      <name val="新細明體"/>
      <family val="1"/>
      <charset val="136"/>
    </font>
  </fonts>
  <fills count="4">
    <fill>
      <patternFill patternType="none"/>
    </fill>
    <fill>
      <patternFill patternType="gray125"/>
    </fill>
    <fill>
      <patternFill patternType="solid">
        <fgColor indexed="27"/>
        <bgColor indexed="64"/>
      </patternFill>
    </fill>
    <fill>
      <patternFill patternType="solid">
        <fgColor rgb="FFCCFFFF"/>
        <bgColor indexed="64"/>
      </patternFill>
    </fill>
  </fills>
  <borders count="67">
    <border>
      <left/>
      <right/>
      <top/>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double">
        <color indexed="64"/>
      </left>
      <right style="thin">
        <color indexed="64"/>
      </right>
      <top style="double">
        <color indexed="64"/>
      </top>
      <bottom style="medium">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style="double">
        <color indexed="64"/>
      </top>
      <bottom/>
      <diagonal/>
    </border>
    <border>
      <left/>
      <right/>
      <top/>
      <bottom style="double">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double">
        <color indexed="64"/>
      </bottom>
      <diagonal style="thin">
        <color indexed="64"/>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alignment vertical="center"/>
    </xf>
  </cellStyleXfs>
  <cellXfs count="242">
    <xf numFmtId="0" fontId="0" fillId="0" borderId="0" xfId="0"/>
    <xf numFmtId="0" fontId="3" fillId="0" borderId="5" xfId="0" applyFont="1" applyBorder="1" applyAlignment="1">
      <alignment horizontal="center"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4" fillId="0" borderId="5" xfId="0" applyFont="1" applyBorder="1" applyAlignment="1">
      <alignment horizontal="center" vertical="center" wrapText="1"/>
    </xf>
    <xf numFmtId="0" fontId="3" fillId="0" borderId="0" xfId="0" applyFont="1" applyAlignment="1">
      <alignment vertical="center"/>
    </xf>
    <xf numFmtId="0" fontId="3" fillId="0" borderId="0" xfId="0" applyFont="1"/>
    <xf numFmtId="0" fontId="3" fillId="0" borderId="8" xfId="0" applyFont="1" applyBorder="1" applyAlignment="1">
      <alignment horizontal="center" vertical="center"/>
    </xf>
    <xf numFmtId="176" fontId="3" fillId="0" borderId="0" xfId="0" applyNumberFormat="1" applyFont="1" applyAlignment="1">
      <alignment vertical="center"/>
    </xf>
    <xf numFmtId="177" fontId="3" fillId="0" borderId="5" xfId="0" applyNumberFormat="1" applyFont="1" applyBorder="1" applyAlignment="1">
      <alignment horizontal="right" vertical="center"/>
    </xf>
    <xf numFmtId="10" fontId="3" fillId="0" borderId="2" xfId="0" applyNumberFormat="1" applyFont="1" applyBorder="1" applyAlignment="1">
      <alignment horizontal="center" vertical="center"/>
    </xf>
    <xf numFmtId="10" fontId="3" fillId="2" borderId="2" xfId="0" applyNumberFormat="1" applyFont="1" applyFill="1" applyBorder="1" applyAlignment="1">
      <alignment horizontal="center" vertical="center"/>
    </xf>
    <xf numFmtId="10" fontId="3" fillId="2" borderId="5" xfId="0" applyNumberFormat="1" applyFont="1" applyFill="1" applyBorder="1" applyAlignment="1">
      <alignment horizontal="center" vertical="center"/>
    </xf>
    <xf numFmtId="177" fontId="3" fillId="3" borderId="18" xfId="0" applyNumberFormat="1" applyFont="1" applyFill="1" applyBorder="1" applyAlignment="1">
      <alignment horizontal="right" vertical="center"/>
    </xf>
    <xf numFmtId="10" fontId="3" fillId="2" borderId="18" xfId="0" applyNumberFormat="1" applyFont="1" applyFill="1" applyBorder="1" applyAlignment="1">
      <alignment horizontal="center" vertical="center"/>
    </xf>
    <xf numFmtId="0" fontId="8" fillId="0" borderId="0" xfId="0" applyFont="1" applyAlignment="1">
      <alignment vertical="center"/>
    </xf>
    <xf numFmtId="3" fontId="8" fillId="0" borderId="0" xfId="0" applyNumberFormat="1" applyFont="1" applyAlignment="1">
      <alignment vertical="center"/>
    </xf>
    <xf numFmtId="0" fontId="8" fillId="0" borderId="0" xfId="0" applyFont="1" applyAlignment="1">
      <alignment horizontal="center" vertical="center"/>
    </xf>
    <xf numFmtId="177" fontId="8" fillId="0" borderId="5" xfId="1" applyNumberFormat="1" applyFont="1" applyBorder="1" applyAlignment="1">
      <alignment horizontal="center" vertical="center" wrapText="1"/>
    </xf>
    <xf numFmtId="176" fontId="8" fillId="0" borderId="0" xfId="0" applyNumberFormat="1" applyFont="1" applyAlignment="1">
      <alignment vertical="center"/>
    </xf>
    <xf numFmtId="0" fontId="8" fillId="0" borderId="0" xfId="0" applyFont="1" applyAlignment="1">
      <alignment horizontal="right" vertical="top"/>
    </xf>
    <xf numFmtId="0" fontId="8" fillId="0" borderId="0" xfId="0" applyFont="1" applyAlignment="1">
      <alignment vertical="top"/>
    </xf>
    <xf numFmtId="0" fontId="8" fillId="0" borderId="0" xfId="0" applyFont="1" applyAlignment="1">
      <alignment vertical="center" wrapText="1"/>
    </xf>
    <xf numFmtId="3" fontId="8" fillId="0" borderId="0" xfId="0" applyNumberFormat="1" applyFont="1" applyAlignment="1">
      <alignment horizontal="center" vertical="center"/>
    </xf>
    <xf numFmtId="176" fontId="3" fillId="0" borderId="1" xfId="0" applyNumberFormat="1" applyFont="1" applyBorder="1" applyAlignment="1">
      <alignment vertical="center" wrapText="1" shrinkToFit="1"/>
    </xf>
    <xf numFmtId="176" fontId="3" fillId="0" borderId="11" xfId="0" applyNumberFormat="1" applyFont="1" applyBorder="1" applyAlignment="1">
      <alignment vertical="center" wrapText="1" shrinkToFit="1"/>
    </xf>
    <xf numFmtId="0" fontId="3" fillId="0" borderId="9" xfId="0" applyFont="1" applyBorder="1" applyAlignment="1">
      <alignment vertical="center" wrapText="1"/>
    </xf>
    <xf numFmtId="177" fontId="3" fillId="0" borderId="39" xfId="0" applyNumberFormat="1" applyFont="1" applyBorder="1" applyAlignment="1">
      <alignment horizontal="right" vertical="center"/>
    </xf>
    <xf numFmtId="0" fontId="3" fillId="0" borderId="14" xfId="0" applyFont="1" applyBorder="1" applyAlignment="1">
      <alignment vertical="center" wrapText="1"/>
    </xf>
    <xf numFmtId="49" fontId="12" fillId="0" borderId="0" xfId="0" applyNumberFormat="1" applyFont="1" applyAlignment="1">
      <alignment vertical="center"/>
    </xf>
    <xf numFmtId="0" fontId="12" fillId="0" borderId="0" xfId="0" applyFont="1"/>
    <xf numFmtId="49" fontId="12" fillId="0" borderId="0" xfId="0" applyNumberFormat="1" applyFont="1"/>
    <xf numFmtId="49" fontId="12" fillId="0" borderId="0" xfId="0" applyNumberFormat="1" applyFont="1" applyAlignment="1">
      <alignment vertical="top"/>
    </xf>
    <xf numFmtId="0" fontId="12" fillId="0" borderId="0" xfId="0" applyFont="1" applyAlignment="1">
      <alignment vertical="top" shrinkToFit="1"/>
    </xf>
    <xf numFmtId="0" fontId="8" fillId="0" borderId="43" xfId="0" applyFont="1" applyBorder="1" applyAlignment="1">
      <alignment vertical="center" shrinkToFit="1"/>
    </xf>
    <xf numFmtId="0" fontId="8" fillId="0" borderId="5" xfId="0" applyFont="1" applyBorder="1" applyAlignment="1">
      <alignment horizontal="center" vertical="center" shrinkToFi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vertical="center" wrapText="1"/>
    </xf>
    <xf numFmtId="177" fontId="15" fillId="0" borderId="5" xfId="1" applyNumberFormat="1" applyFont="1" applyBorder="1" applyAlignment="1">
      <alignment horizontal="center" vertical="center" wrapText="1"/>
    </xf>
    <xf numFmtId="177" fontId="15" fillId="0" borderId="5" xfId="1" applyNumberFormat="1" applyFont="1" applyBorder="1" applyAlignment="1">
      <alignment vertical="center" wrapText="1"/>
    </xf>
    <xf numFmtId="10" fontId="15" fillId="0" borderId="5" xfId="2" applyNumberFormat="1" applyFont="1" applyBorder="1" applyAlignment="1">
      <alignment vertical="center" wrapText="1"/>
    </xf>
    <xf numFmtId="177" fontId="15" fillId="0" borderId="5" xfId="0" applyNumberFormat="1" applyFont="1" applyBorder="1" applyAlignment="1">
      <alignment horizontal="center" vertical="center" wrapText="1"/>
    </xf>
    <xf numFmtId="177" fontId="15" fillId="0" borderId="5" xfId="0" applyNumberFormat="1" applyFont="1" applyBorder="1" applyAlignment="1">
      <alignment vertical="center" wrapText="1"/>
    </xf>
    <xf numFmtId="3" fontId="15" fillId="0" borderId="5" xfId="0" applyNumberFormat="1" applyFont="1" applyBorder="1" applyAlignment="1">
      <alignment horizontal="center" vertical="center" wrapText="1"/>
    </xf>
    <xf numFmtId="179" fontId="15" fillId="0" borderId="44" xfId="1" applyNumberFormat="1" applyFont="1" applyBorder="1" applyAlignment="1">
      <alignment horizontal="center" vertical="center" wrapText="1"/>
    </xf>
    <xf numFmtId="0" fontId="15" fillId="0" borderId="14" xfId="0" applyFont="1" applyBorder="1" applyAlignment="1">
      <alignment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5" xfId="0" applyFont="1" applyBorder="1" applyAlignment="1">
      <alignment vertical="center" wrapText="1"/>
    </xf>
    <xf numFmtId="177" fontId="16" fillId="0" borderId="5" xfId="1" applyNumberFormat="1" applyFont="1" applyBorder="1" applyAlignment="1">
      <alignment horizontal="center" vertical="center" wrapText="1"/>
    </xf>
    <xf numFmtId="177" fontId="16" fillId="0" borderId="5" xfId="1" applyNumberFormat="1" applyFont="1" applyBorder="1" applyAlignment="1">
      <alignment vertical="center" wrapText="1"/>
    </xf>
    <xf numFmtId="177" fontId="16" fillId="0" borderId="5" xfId="0" applyNumberFormat="1" applyFont="1" applyBorder="1" applyAlignment="1">
      <alignment vertical="center" wrapText="1"/>
    </xf>
    <xf numFmtId="3" fontId="16" fillId="0" borderId="5" xfId="0" applyNumberFormat="1" applyFont="1" applyBorder="1" applyAlignment="1">
      <alignment horizontal="center" vertical="center" wrapText="1"/>
    </xf>
    <xf numFmtId="179" fontId="16" fillId="0" borderId="44" xfId="1" applyNumberFormat="1" applyFont="1" applyBorder="1" applyAlignment="1">
      <alignment vertical="center" wrapText="1"/>
    </xf>
    <xf numFmtId="0" fontId="16" fillId="0" borderId="14" xfId="0" applyFont="1" applyBorder="1" applyAlignment="1">
      <alignment vertical="center" wrapText="1"/>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 xfId="0" applyFont="1" applyBorder="1" applyAlignment="1">
      <alignment vertical="center" wrapText="1"/>
    </xf>
    <xf numFmtId="177" fontId="16" fillId="0" borderId="6" xfId="1" applyNumberFormat="1" applyFont="1" applyBorder="1" applyAlignment="1">
      <alignment horizontal="center" vertical="center" wrapText="1"/>
    </xf>
    <xf numFmtId="177" fontId="16" fillId="0" borderId="6" xfId="1" applyNumberFormat="1" applyFont="1" applyBorder="1" applyAlignment="1">
      <alignment vertical="center" wrapText="1"/>
    </xf>
    <xf numFmtId="177" fontId="16" fillId="0" borderId="6" xfId="0" applyNumberFormat="1" applyFont="1" applyBorder="1" applyAlignment="1">
      <alignment vertical="center" wrapText="1"/>
    </xf>
    <xf numFmtId="3" fontId="16" fillId="0" borderId="6" xfId="0" applyNumberFormat="1" applyFont="1" applyBorder="1" applyAlignment="1">
      <alignment horizontal="center" vertical="center" wrapText="1"/>
    </xf>
    <xf numFmtId="179" fontId="16" fillId="0" borderId="45" xfId="1" applyNumberFormat="1" applyFont="1" applyBorder="1" applyAlignment="1">
      <alignment vertical="center" wrapText="1"/>
    </xf>
    <xf numFmtId="0" fontId="16" fillId="0" borderId="17" xfId="0" applyFont="1" applyBorder="1" applyAlignment="1">
      <alignment vertical="center" wrapText="1"/>
    </xf>
    <xf numFmtId="178" fontId="17" fillId="3" borderId="15" xfId="0" applyNumberFormat="1" applyFont="1" applyFill="1" applyBorder="1" applyAlignment="1">
      <alignment vertical="center"/>
    </xf>
    <xf numFmtId="177" fontId="8" fillId="0" borderId="5" xfId="1" applyNumberFormat="1" applyFont="1" applyBorder="1" applyAlignment="1">
      <alignment horizontal="center" vertical="center" shrinkToFit="1"/>
    </xf>
    <xf numFmtId="0" fontId="19" fillId="0" borderId="49" xfId="0" applyFont="1" applyBorder="1" applyAlignment="1">
      <alignment vertical="center"/>
    </xf>
    <xf numFmtId="179" fontId="17" fillId="3" borderId="15" xfId="1" applyNumberFormat="1" applyFont="1" applyFill="1" applyBorder="1" applyAlignment="1">
      <alignment vertical="center"/>
    </xf>
    <xf numFmtId="0" fontId="8" fillId="0" borderId="5" xfId="0" applyFont="1" applyBorder="1" applyAlignment="1">
      <alignment horizontal="center" vertical="center"/>
    </xf>
    <xf numFmtId="0" fontId="8"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vertical="center"/>
    </xf>
    <xf numFmtId="3" fontId="8" fillId="0" borderId="5" xfId="0" applyNumberFormat="1" applyFont="1" applyBorder="1" applyAlignment="1">
      <alignment horizontal="center" vertical="center"/>
    </xf>
    <xf numFmtId="0" fontId="8" fillId="0" borderId="5" xfId="0" applyFont="1" applyBorder="1" applyAlignment="1">
      <alignment horizontal="left" vertical="center" wrapText="1"/>
    </xf>
    <xf numFmtId="0" fontId="22" fillId="0" borderId="0" xfId="0" applyFont="1" applyAlignment="1">
      <alignment vertical="center"/>
    </xf>
    <xf numFmtId="0" fontId="4" fillId="0" borderId="0" xfId="0" applyFont="1" applyAlignment="1">
      <alignment horizontal="left" vertical="center"/>
    </xf>
    <xf numFmtId="179" fontId="16" fillId="0" borderId="5" xfId="1" applyNumberFormat="1" applyFont="1" applyBorder="1" applyAlignment="1">
      <alignment horizontal="center" vertical="center"/>
    </xf>
    <xf numFmtId="179" fontId="16" fillId="0" borderId="14" xfId="1" applyNumberFormat="1" applyFont="1" applyBorder="1" applyAlignment="1">
      <alignment horizontal="center" vertical="center"/>
    </xf>
    <xf numFmtId="179" fontId="16" fillId="0" borderId="18" xfId="1" applyNumberFormat="1" applyFont="1" applyBorder="1" applyAlignment="1">
      <alignment horizontal="center" vertical="center"/>
    </xf>
    <xf numFmtId="179" fontId="16" fillId="0" borderId="54" xfId="1" applyNumberFormat="1" applyFont="1" applyBorder="1" applyAlignment="1">
      <alignment horizontal="center" vertical="center"/>
    </xf>
    <xf numFmtId="179" fontId="16" fillId="0" borderId="6" xfId="1" applyNumberFormat="1" applyFont="1" applyBorder="1" applyAlignment="1">
      <alignment horizontal="center" vertical="center"/>
    </xf>
    <xf numFmtId="0" fontId="12" fillId="0" borderId="0" xfId="0" applyFont="1" applyAlignment="1">
      <alignment horizontal="left" vertical="center" shrinkToFit="1"/>
    </xf>
    <xf numFmtId="0" fontId="12" fillId="0" borderId="0" xfId="0" applyFont="1" applyAlignment="1">
      <alignment vertical="center" shrinkToFit="1"/>
    </xf>
    <xf numFmtId="179" fontId="16" fillId="3" borderId="10" xfId="1" applyNumberFormat="1" applyFont="1" applyFill="1" applyBorder="1" applyAlignment="1">
      <alignment horizontal="center" vertical="center"/>
    </xf>
    <xf numFmtId="179" fontId="16" fillId="3" borderId="52" xfId="1" applyNumberFormat="1" applyFont="1" applyFill="1" applyBorder="1" applyAlignment="1">
      <alignment horizontal="center" vertical="center"/>
    </xf>
    <xf numFmtId="179" fontId="8" fillId="3" borderId="14" xfId="0" applyNumberFormat="1" applyFont="1" applyFill="1" applyBorder="1" applyAlignment="1">
      <alignment horizontal="center" vertical="center"/>
    </xf>
    <xf numFmtId="179" fontId="8" fillId="3" borderId="17" xfId="0" applyNumberFormat="1" applyFont="1" applyFill="1" applyBorder="1" applyAlignment="1">
      <alignment horizontal="center" vertical="center"/>
    </xf>
    <xf numFmtId="179" fontId="16" fillId="3" borderId="5" xfId="1" applyNumberFormat="1" applyFont="1" applyFill="1" applyBorder="1" applyAlignment="1">
      <alignment horizontal="center" vertical="center"/>
    </xf>
    <xf numFmtId="179" fontId="16" fillId="3" borderId="18" xfId="1" applyNumberFormat="1" applyFont="1" applyFill="1" applyBorder="1" applyAlignment="1">
      <alignment horizontal="center" vertical="center"/>
    </xf>
    <xf numFmtId="0" fontId="3" fillId="0" borderId="6" xfId="0" applyFont="1" applyBorder="1" applyAlignment="1">
      <alignment horizontal="center" vertical="center"/>
    </xf>
    <xf numFmtId="177" fontId="3" fillId="0" borderId="47" xfId="0" applyNumberFormat="1" applyFont="1" applyBorder="1" applyAlignment="1">
      <alignment horizontal="right" vertical="center"/>
    </xf>
    <xf numFmtId="177" fontId="3" fillId="0" borderId="2" xfId="0" applyNumberFormat="1" applyFont="1" applyBorder="1" applyAlignment="1">
      <alignment horizontal="right" vertical="center"/>
    </xf>
    <xf numFmtId="177" fontId="3" fillId="3" borderId="2" xfId="0" applyNumberFormat="1" applyFont="1" applyFill="1" applyBorder="1" applyAlignment="1">
      <alignment horizontal="right" vertical="center"/>
    </xf>
    <xf numFmtId="0" fontId="3" fillId="0" borderId="13" xfId="0" applyFont="1" applyBorder="1" applyAlignment="1">
      <alignment horizontal="center" vertical="center" shrinkToFit="1"/>
    </xf>
    <xf numFmtId="10" fontId="3" fillId="0" borderId="5" xfId="0" applyNumberFormat="1" applyFont="1" applyBorder="1" applyAlignment="1">
      <alignment horizontal="center" vertical="center"/>
    </xf>
    <xf numFmtId="177" fontId="3" fillId="3" borderId="5" xfId="0" applyNumberFormat="1" applyFont="1" applyFill="1" applyBorder="1" applyAlignment="1">
      <alignment horizontal="right" vertical="center"/>
    </xf>
    <xf numFmtId="0" fontId="3" fillId="0" borderId="63" xfId="0" applyFont="1" applyBorder="1" applyAlignment="1">
      <alignment horizontal="center" vertical="center"/>
    </xf>
    <xf numFmtId="177" fontId="3" fillId="0" borderId="65" xfId="0" applyNumberFormat="1" applyFont="1" applyBorder="1" applyAlignment="1">
      <alignment horizontal="right" vertical="center"/>
    </xf>
    <xf numFmtId="179" fontId="16" fillId="0" borderId="65" xfId="1" applyNumberFormat="1" applyFont="1" applyFill="1" applyBorder="1" applyAlignment="1">
      <alignment horizontal="center" vertical="center"/>
    </xf>
    <xf numFmtId="179" fontId="16" fillId="0" borderId="66" xfId="1" applyNumberFormat="1" applyFont="1" applyFill="1" applyBorder="1" applyAlignment="1">
      <alignment horizontal="center" vertical="center"/>
    </xf>
    <xf numFmtId="0" fontId="3" fillId="0" borderId="56" xfId="0" applyFont="1" applyBorder="1" applyAlignment="1">
      <alignment vertical="center" wrapText="1"/>
    </xf>
    <xf numFmtId="0" fontId="0" fillId="0" borderId="27" xfId="0" applyBorder="1" applyAlignment="1">
      <alignment vertical="center" wrapText="1"/>
    </xf>
    <xf numFmtId="0" fontId="3" fillId="0" borderId="41" xfId="0" applyFont="1" applyBorder="1" applyAlignment="1">
      <alignment vertical="center"/>
    </xf>
    <xf numFmtId="0" fontId="0" fillId="0" borderId="14" xfId="0" applyBorder="1" applyAlignment="1">
      <alignment vertical="center"/>
    </xf>
    <xf numFmtId="0" fontId="12" fillId="0" borderId="0" xfId="0" applyFont="1" applyAlignment="1">
      <alignment horizontal="left" vertical="top"/>
    </xf>
    <xf numFmtId="0" fontId="12" fillId="0" borderId="0" xfId="0" applyFont="1" applyAlignment="1">
      <alignment vertical="top"/>
    </xf>
    <xf numFmtId="0" fontId="3" fillId="0" borderId="60" xfId="0" applyFont="1" applyBorder="1" applyAlignment="1">
      <alignment horizontal="center" vertical="center"/>
    </xf>
    <xf numFmtId="0" fontId="3" fillId="0" borderId="11" xfId="0" applyFont="1" applyBorder="1" applyAlignment="1">
      <alignment horizontal="center" vertical="center"/>
    </xf>
    <xf numFmtId="0" fontId="3" fillId="0" borderId="62" xfId="0" applyFont="1" applyBorder="1" applyAlignment="1">
      <alignment horizontal="center" vertical="center"/>
    </xf>
    <xf numFmtId="0" fontId="12" fillId="0" borderId="0" xfId="0" applyFont="1" applyAlignment="1">
      <alignment vertical="top" wrapText="1"/>
    </xf>
    <xf numFmtId="0" fontId="3" fillId="0" borderId="58" xfId="0" applyFont="1" applyBorder="1" applyAlignment="1">
      <alignment horizontal="center" vertical="center"/>
    </xf>
    <xf numFmtId="0" fontId="3" fillId="0" borderId="57" xfId="0" applyFont="1" applyBorder="1" applyAlignment="1">
      <alignment vertical="center"/>
    </xf>
    <xf numFmtId="0" fontId="0" fillId="0" borderId="39" xfId="0" applyBorder="1" applyAlignment="1">
      <alignment vertical="center"/>
    </xf>
    <xf numFmtId="0" fontId="0" fillId="0" borderId="5" xfId="0" applyBorder="1" applyAlignment="1">
      <alignment vertical="center"/>
    </xf>
    <xf numFmtId="0" fontId="3" fillId="0" borderId="57" xfId="0" applyFont="1" applyBorder="1" applyAlignment="1">
      <alignment horizontal="center" vertical="center"/>
    </xf>
    <xf numFmtId="0" fontId="0" fillId="0" borderId="57" xfId="0" applyBorder="1"/>
    <xf numFmtId="0" fontId="3" fillId="0" borderId="5" xfId="0" applyFont="1" applyBorder="1" applyAlignment="1">
      <alignment horizontal="center" vertical="center"/>
    </xf>
    <xf numFmtId="0" fontId="0" fillId="0" borderId="5" xfId="0" applyBorder="1" applyAlignment="1">
      <alignment horizontal="center"/>
    </xf>
    <xf numFmtId="0" fontId="3" fillId="0" borderId="5" xfId="0" applyFont="1" applyBorder="1" applyAlignment="1">
      <alignment horizontal="center" vertical="center" wrapText="1"/>
    </xf>
    <xf numFmtId="0" fontId="0" fillId="0" borderId="6" xfId="0" applyBorder="1"/>
    <xf numFmtId="0" fontId="3" fillId="0" borderId="57" xfId="0" applyFont="1" applyBorder="1" applyAlignment="1">
      <alignment horizontal="center" vertical="center" wrapText="1"/>
    </xf>
    <xf numFmtId="0" fontId="0" fillId="0" borderId="5" xfId="0" applyBorder="1"/>
    <xf numFmtId="0" fontId="12" fillId="0" borderId="0" xfId="0" applyFont="1" applyAlignment="1">
      <alignment horizontal="left" vertical="center" shrinkToFit="1"/>
    </xf>
    <xf numFmtId="0" fontId="12" fillId="0" borderId="0" xfId="0" applyFont="1" applyAlignment="1">
      <alignment vertical="center" shrinkToFit="1"/>
    </xf>
    <xf numFmtId="0" fontId="3" fillId="0" borderId="59" xfId="0" applyFont="1" applyBorder="1" applyAlignment="1">
      <alignment vertical="center"/>
    </xf>
    <xf numFmtId="0" fontId="0" fillId="0" borderId="64" xfId="0" applyBorder="1" applyAlignment="1">
      <alignment vertical="center"/>
    </xf>
    <xf numFmtId="0" fontId="3" fillId="0" borderId="61" xfId="0" applyFont="1" applyBorder="1" applyAlignment="1">
      <alignment vertical="center"/>
    </xf>
    <xf numFmtId="0" fontId="0" fillId="0" borderId="17" xfId="0" applyBorder="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13" fillId="0" borderId="33" xfId="0" applyFont="1" applyBorder="1" applyAlignment="1">
      <alignment horizontal="left" vertical="center"/>
    </xf>
    <xf numFmtId="0" fontId="14" fillId="0" borderId="33" xfId="0" applyFont="1" applyBorder="1" applyAlignment="1">
      <alignment vertical="center"/>
    </xf>
    <xf numFmtId="0" fontId="13" fillId="0" borderId="33" xfId="0" applyFont="1" applyBorder="1" applyAlignment="1">
      <alignment vertical="center"/>
    </xf>
    <xf numFmtId="0" fontId="3" fillId="0" borderId="19" xfId="0" applyFont="1" applyBorder="1" applyAlignment="1">
      <alignment horizontal="center" vertical="center"/>
    </xf>
    <xf numFmtId="0" fontId="6" fillId="0" borderId="20" xfId="0" applyFont="1" applyBorder="1" applyAlignment="1">
      <alignment vertical="center"/>
    </xf>
    <xf numFmtId="0" fontId="6" fillId="0" borderId="21" xfId="0" applyFont="1" applyBorder="1" applyAlignment="1">
      <alignment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177" fontId="3" fillId="0" borderId="38" xfId="0" applyNumberFormat="1" applyFont="1" applyBorder="1" applyAlignment="1">
      <alignment horizontal="center" vertical="center"/>
    </xf>
    <xf numFmtId="0" fontId="3" fillId="0" borderId="18" xfId="0" applyFont="1" applyBorder="1" applyAlignment="1">
      <alignment horizontal="center" vertical="center"/>
    </xf>
    <xf numFmtId="0" fontId="12" fillId="0" borderId="32" xfId="0" applyFont="1" applyBorder="1" applyAlignment="1">
      <alignment vertical="center"/>
    </xf>
    <xf numFmtId="0" fontId="0" fillId="0" borderId="37" xfId="0" applyBorder="1"/>
    <xf numFmtId="177" fontId="3" fillId="0" borderId="18" xfId="0" applyNumberFormat="1" applyFont="1" applyBorder="1" applyAlignment="1">
      <alignment horizontal="center" vertical="center"/>
    </xf>
    <xf numFmtId="0" fontId="0" fillId="0" borderId="18" xfId="0" applyBorder="1"/>
    <xf numFmtId="0" fontId="0" fillId="0" borderId="37" xfId="0" applyBorder="1" applyAlignment="1">
      <alignment horizontal="center" vertical="center"/>
    </xf>
    <xf numFmtId="0" fontId="0" fillId="0" borderId="55" xfId="0" applyBorder="1" applyAlignment="1">
      <alignment horizontal="center" vertical="center"/>
    </xf>
    <xf numFmtId="177" fontId="3" fillId="2" borderId="18" xfId="0" applyNumberFormat="1" applyFont="1" applyFill="1"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xf>
    <xf numFmtId="0" fontId="12" fillId="0" borderId="0" xfId="0" applyFont="1" applyAlignment="1">
      <alignment wrapText="1"/>
    </xf>
    <xf numFmtId="0" fontId="3" fillId="0" borderId="38" xfId="0" applyFont="1" applyBorder="1" applyAlignment="1">
      <alignment horizontal="center" vertical="center"/>
    </xf>
    <xf numFmtId="0" fontId="3" fillId="0" borderId="41" xfId="0" applyFont="1" applyBorder="1" applyAlignment="1">
      <alignment vertical="center" wrapText="1"/>
    </xf>
    <xf numFmtId="0" fontId="6" fillId="0" borderId="41" xfId="0" applyFont="1" applyBorder="1" applyAlignment="1">
      <alignment vertical="center" wrapText="1"/>
    </xf>
    <xf numFmtId="0" fontId="3" fillId="0" borderId="8" xfId="0" applyFont="1" applyBorder="1" applyAlignment="1">
      <alignment horizontal="center" vertical="center" wrapText="1"/>
    </xf>
    <xf numFmtId="0" fontId="0" fillId="0" borderId="12" xfId="0" applyBorder="1" applyAlignment="1">
      <alignment horizontal="center" vertical="center" wrapText="1"/>
    </xf>
    <xf numFmtId="0" fontId="3" fillId="0" borderId="56" xfId="0" applyFont="1" applyBorder="1" applyAlignment="1">
      <alignment vertical="center"/>
    </xf>
    <xf numFmtId="0" fontId="0" fillId="0" borderId="2" xfId="0" applyBorder="1" applyAlignment="1">
      <alignment vertical="center"/>
    </xf>
    <xf numFmtId="0" fontId="3" fillId="0" borderId="38" xfId="0" applyFont="1" applyBorder="1" applyAlignment="1">
      <alignment vertical="center"/>
    </xf>
    <xf numFmtId="0" fontId="0" fillId="0" borderId="18" xfId="0"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3" fillId="0" borderId="18" xfId="0" applyFont="1" applyBorder="1" applyAlignment="1">
      <alignment vertical="center"/>
    </xf>
    <xf numFmtId="0" fontId="3" fillId="0" borderId="12" xfId="0" applyFont="1" applyBorder="1" applyAlignment="1">
      <alignment horizontal="center" vertical="center" shrinkToFit="1"/>
    </xf>
    <xf numFmtId="0" fontId="0" fillId="0" borderId="12" xfId="0" applyBorder="1" applyAlignment="1">
      <alignment shrinkToFit="1"/>
    </xf>
    <xf numFmtId="0" fontId="0" fillId="0" borderId="12" xfId="0" applyBorder="1"/>
    <xf numFmtId="0" fontId="0" fillId="0" borderId="1" xfId="0" applyBorder="1" applyAlignment="1">
      <alignment vertical="center"/>
    </xf>
    <xf numFmtId="0" fontId="0" fillId="0" borderId="11" xfId="0" applyBorder="1" applyAlignment="1">
      <alignment vertical="center"/>
    </xf>
    <xf numFmtId="0" fontId="0" fillId="0" borderId="9" xfId="0" applyBorder="1" applyAlignment="1">
      <alignment vertical="center"/>
    </xf>
    <xf numFmtId="0" fontId="4" fillId="0" borderId="5" xfId="0" applyFont="1" applyBorder="1" applyAlignment="1">
      <alignment horizontal="center" vertical="center" wrapText="1"/>
    </xf>
    <xf numFmtId="0" fontId="8" fillId="0" borderId="37" xfId="0" applyFont="1" applyBorder="1" applyAlignment="1">
      <alignment horizontal="center" vertical="center"/>
    </xf>
    <xf numFmtId="0" fontId="8" fillId="0" borderId="4" xfId="0" applyFont="1" applyBorder="1" applyAlignment="1">
      <alignment horizontal="left" vertical="center"/>
    </xf>
    <xf numFmtId="0" fontId="0" fillId="0" borderId="5" xfId="0" applyBorder="1" applyAlignment="1">
      <alignment horizontal="left" vertical="center"/>
    </xf>
    <xf numFmtId="0" fontId="8" fillId="0" borderId="50" xfId="0" applyFont="1" applyBorder="1" applyAlignment="1">
      <alignment horizontal="left" vertical="center"/>
    </xf>
    <xf numFmtId="0" fontId="0" fillId="0" borderId="37" xfId="0" applyBorder="1" applyAlignment="1">
      <alignment horizontal="left" vertical="center"/>
    </xf>
    <xf numFmtId="0" fontId="0" fillId="0" borderId="4" xfId="0" applyBorder="1" applyAlignment="1">
      <alignment horizontal="left" vertical="center"/>
    </xf>
    <xf numFmtId="0" fontId="8" fillId="0" borderId="16" xfId="0" applyFont="1" applyBorder="1" applyAlignment="1">
      <alignment horizontal="left" vertical="center" shrinkToFit="1"/>
    </xf>
    <xf numFmtId="0" fontId="0" fillId="0" borderId="6" xfId="0" applyBorder="1" applyAlignment="1">
      <alignment horizontal="left" vertical="center" shrinkToFit="1"/>
    </xf>
    <xf numFmtId="0" fontId="8" fillId="0" borderId="5" xfId="0" applyFont="1" applyBorder="1" applyAlignment="1">
      <alignment horizontal="center" vertical="center"/>
    </xf>
    <xf numFmtId="0" fontId="0" fillId="0" borderId="5" xfId="0" applyBorder="1" applyAlignment="1">
      <alignment horizontal="center" vertical="center"/>
    </xf>
    <xf numFmtId="0" fontId="8" fillId="0" borderId="53" xfId="0" applyFont="1" applyBorder="1" applyAlignment="1">
      <alignment horizontal="left" vertical="center" shrinkToFit="1"/>
    </xf>
    <xf numFmtId="0" fontId="0" fillId="0" borderId="18" xfId="0" applyBorder="1" applyAlignment="1">
      <alignment horizontal="left" vertical="center" shrinkToFit="1"/>
    </xf>
    <xf numFmtId="0" fontId="7" fillId="0" borderId="51" xfId="0" applyFont="1" applyBorder="1" applyAlignment="1">
      <alignment horizontal="right" vertical="center"/>
    </xf>
    <xf numFmtId="0" fontId="22" fillId="0" borderId="10" xfId="0" applyFont="1" applyBorder="1" applyAlignment="1">
      <alignment horizontal="right" vertical="center"/>
    </xf>
    <xf numFmtId="0" fontId="8" fillId="0" borderId="4" xfId="0" applyFont="1" applyBorder="1" applyAlignment="1">
      <alignment horizontal="left" vertical="center" wrapText="1"/>
    </xf>
    <xf numFmtId="0" fontId="0" fillId="0" borderId="4" xfId="0" applyBorder="1" applyAlignment="1">
      <alignment horizontal="left" vertical="center" wrapText="1"/>
    </xf>
    <xf numFmtId="0" fontId="8" fillId="0" borderId="40" xfId="0" applyFont="1" applyBorder="1" applyAlignment="1">
      <alignment horizontal="center" vertical="center" wrapText="1"/>
    </xf>
    <xf numFmtId="0" fontId="0" fillId="0" borderId="14" xfId="0" applyBorder="1" applyAlignment="1">
      <alignment horizontal="center" vertical="center" wrapText="1"/>
    </xf>
    <xf numFmtId="0" fontId="4" fillId="0" borderId="0" xfId="0" applyFont="1" applyAlignment="1">
      <alignment horizontal="left" vertical="center"/>
    </xf>
    <xf numFmtId="0" fontId="23" fillId="0" borderId="0" xfId="0" applyFont="1" applyAlignment="1">
      <alignment vertical="center"/>
    </xf>
    <xf numFmtId="0" fontId="5" fillId="0" borderId="22" xfId="0" applyFont="1" applyBorder="1" applyAlignment="1">
      <alignment horizontal="left" vertical="center"/>
    </xf>
    <xf numFmtId="0" fontId="0" fillId="0" borderId="23" xfId="0" applyBorder="1" applyAlignment="1">
      <alignment vertical="center"/>
    </xf>
    <xf numFmtId="0" fontId="0" fillId="0" borderId="35" xfId="0" applyBorder="1" applyAlignment="1">
      <alignment vertical="center"/>
    </xf>
    <xf numFmtId="0" fontId="8" fillId="0" borderId="0" xfId="0" applyFont="1" applyAlignment="1">
      <alignment horizontal="left" vertical="top"/>
    </xf>
    <xf numFmtId="0" fontId="0" fillId="0" borderId="0" xfId="0" applyAlignment="1">
      <alignment vertical="top"/>
    </xf>
    <xf numFmtId="0" fontId="8" fillId="0" borderId="0" xfId="0" applyFont="1" applyAlignment="1">
      <alignment horizontal="left" vertical="top" wrapText="1"/>
    </xf>
    <xf numFmtId="0" fontId="0" fillId="0" borderId="0" xfId="0" applyAlignment="1">
      <alignment vertical="top" wrapText="1"/>
    </xf>
    <xf numFmtId="0" fontId="8" fillId="0" borderId="0" xfId="0" applyFont="1" applyAlignment="1">
      <alignment horizontal="left" vertical="top" shrinkToFit="1"/>
    </xf>
    <xf numFmtId="0" fontId="0" fillId="0" borderId="0" xfId="0" applyAlignment="1">
      <alignment vertical="top" shrinkToFit="1"/>
    </xf>
    <xf numFmtId="0" fontId="0" fillId="0" borderId="40" xfId="0" applyBorder="1" applyAlignment="1">
      <alignment horizontal="center" vertical="center"/>
    </xf>
    <xf numFmtId="0" fontId="8" fillId="0" borderId="5" xfId="0" applyFont="1" applyBorder="1" applyAlignment="1">
      <alignment horizontal="center" vertical="center" wrapText="1"/>
    </xf>
    <xf numFmtId="0" fontId="0" fillId="0" borderId="5" xfId="0" applyBorder="1" applyAlignment="1">
      <alignment horizontal="center" vertical="center" wrapText="1"/>
    </xf>
    <xf numFmtId="0" fontId="8" fillId="0" borderId="14"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0" xfId="0" applyFont="1" applyAlignment="1">
      <alignment vertical="top" wrapText="1"/>
    </xf>
    <xf numFmtId="0" fontId="8" fillId="0" borderId="0" xfId="0" applyFont="1" applyAlignment="1">
      <alignment vertical="top" shrinkToFit="1"/>
    </xf>
    <xf numFmtId="0" fontId="24" fillId="0" borderId="5" xfId="0" applyFont="1" applyBorder="1" applyAlignment="1">
      <alignment horizontal="center" vertical="center" wrapText="1"/>
    </xf>
    <xf numFmtId="3" fontId="8" fillId="0" borderId="42" xfId="0" applyNumberFormat="1" applyFont="1" applyBorder="1" applyAlignment="1">
      <alignment horizontal="center" vertical="center" shrinkToFit="1"/>
    </xf>
    <xf numFmtId="0" fontId="8" fillId="0" borderId="29" xfId="0" applyFont="1" applyBorder="1" applyAlignment="1">
      <alignment horizontal="center" vertical="center" shrinkToFit="1"/>
    </xf>
    <xf numFmtId="0" fontId="0" fillId="0" borderId="43" xfId="0" applyBorder="1" applyAlignment="1">
      <alignment horizontal="center" vertical="center" shrinkToFit="1"/>
    </xf>
    <xf numFmtId="0" fontId="0" fillId="0" borderId="47" xfId="0" applyBorder="1" applyAlignment="1">
      <alignment horizontal="center" vertical="center" shrinkToFit="1"/>
    </xf>
    <xf numFmtId="0" fontId="16" fillId="0" borderId="15" xfId="0" applyFont="1" applyBorder="1" applyAlignment="1">
      <alignment vertical="center"/>
    </xf>
    <xf numFmtId="0" fontId="19" fillId="0" borderId="15" xfId="0" applyFont="1" applyBorder="1" applyAlignment="1">
      <alignment vertical="center"/>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vertical="center" wrapText="1"/>
    </xf>
    <xf numFmtId="0" fontId="8" fillId="0" borderId="25"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27" xfId="0" applyFont="1" applyBorder="1" applyAlignment="1">
      <alignment vertical="center" shrinkToFit="1"/>
    </xf>
    <xf numFmtId="3" fontId="8" fillId="0" borderId="3" xfId="0" applyNumberFormat="1" applyFont="1" applyBorder="1" applyAlignment="1">
      <alignment horizontal="center" vertical="center" shrinkToFit="1"/>
    </xf>
    <xf numFmtId="3" fontId="8" fillId="0" borderId="7" xfId="0" applyNumberFormat="1" applyFont="1" applyBorder="1" applyAlignment="1">
      <alignment horizontal="center" vertical="center" shrinkToFit="1"/>
    </xf>
    <xf numFmtId="0" fontId="8" fillId="0" borderId="2" xfId="0" applyFont="1" applyBorder="1" applyAlignment="1">
      <alignment horizontal="center" vertical="center" shrinkToFi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8" fillId="0" borderId="3"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2" xfId="0" applyFont="1" applyBorder="1" applyAlignment="1">
      <alignment vertical="center" shrinkToFit="1"/>
    </xf>
    <xf numFmtId="3" fontId="8" fillId="0" borderId="5" xfId="0" applyNumberFormat="1" applyFont="1" applyBorder="1" applyAlignment="1">
      <alignment horizontal="center" vertical="center" shrinkToFit="1"/>
    </xf>
    <xf numFmtId="0" fontId="8" fillId="0" borderId="5" xfId="0" applyFont="1" applyBorder="1" applyAlignment="1">
      <alignment horizontal="center" vertical="center" shrinkToFit="1"/>
    </xf>
    <xf numFmtId="3" fontId="8" fillId="0" borderId="3" xfId="0" applyNumberFormat="1" applyFont="1" applyBorder="1" applyAlignment="1">
      <alignment horizontal="center" vertical="center" wrapText="1" shrinkToFit="1"/>
    </xf>
    <xf numFmtId="3" fontId="8" fillId="0" borderId="7" xfId="0" applyNumberFormat="1" applyFont="1" applyBorder="1" applyAlignment="1">
      <alignment horizontal="center" vertical="center" wrapText="1" shrinkToFit="1"/>
    </xf>
    <xf numFmtId="0" fontId="17" fillId="0" borderId="22" xfId="0" applyFont="1" applyBorder="1" applyAlignment="1">
      <alignment horizontal="center" vertical="center"/>
    </xf>
    <xf numFmtId="0" fontId="19" fillId="0" borderId="23" xfId="0" applyFont="1" applyBorder="1" applyAlignment="1">
      <alignment vertical="center"/>
    </xf>
    <xf numFmtId="0" fontId="19" fillId="0" borderId="24" xfId="0" applyFont="1" applyBorder="1" applyAlignment="1">
      <alignment vertical="center"/>
    </xf>
    <xf numFmtId="0" fontId="8" fillId="0" borderId="31" xfId="0" applyFont="1" applyBorder="1" applyAlignment="1">
      <alignment horizontal="center" vertical="center" wrapText="1"/>
    </xf>
    <xf numFmtId="0" fontId="8" fillId="0" borderId="46" xfId="0" applyFont="1" applyBorder="1" applyAlignment="1">
      <alignment horizontal="center" vertical="center"/>
    </xf>
    <xf numFmtId="0" fontId="8" fillId="0" borderId="26" xfId="0" applyFont="1" applyBorder="1" applyAlignment="1">
      <alignment horizontal="center" vertical="center"/>
    </xf>
    <xf numFmtId="3" fontId="8" fillId="0" borderId="30" xfId="0" applyNumberFormat="1" applyFont="1" applyBorder="1" applyAlignment="1">
      <alignment horizontal="center" vertical="center" shrinkToFit="1"/>
    </xf>
    <xf numFmtId="0" fontId="8" fillId="0" borderId="28" xfId="0" applyFont="1" applyBorder="1" applyAlignment="1">
      <alignment horizontal="center" vertical="center" shrinkToFit="1"/>
    </xf>
    <xf numFmtId="0" fontId="16" fillId="0" borderId="34" xfId="0" applyFont="1" applyBorder="1" applyAlignment="1">
      <alignment vertical="center"/>
    </xf>
    <xf numFmtId="0" fontId="19" fillId="0" borderId="35" xfId="0" applyFont="1" applyBorder="1" applyAlignment="1">
      <alignment vertical="center"/>
    </xf>
  </cellXfs>
  <cellStyles count="3">
    <cellStyle name="一般" xfId="0" builtinId="0"/>
    <cellStyle name="千分位" xfId="1" builtinId="3"/>
    <cellStyle name="百分比" xfId="2" builtinId="5"/>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M23"/>
  <sheetViews>
    <sheetView tabSelected="1" zoomScale="85" zoomScaleNormal="85" zoomScalePageLayoutView="80" workbookViewId="0">
      <selection activeCell="C3" sqref="C3:J3"/>
    </sheetView>
  </sheetViews>
  <sheetFormatPr defaultColWidth="9" defaultRowHeight="18" x14ac:dyDescent="0.4"/>
  <cols>
    <col min="1" max="1" width="3.08984375" style="6" customWidth="1"/>
    <col min="2" max="2" width="24.6328125" style="6" customWidth="1"/>
    <col min="3" max="3" width="16.6328125" style="6" customWidth="1"/>
    <col min="4" max="5" width="11.6328125" style="6" customWidth="1"/>
    <col min="6" max="6" width="15.6328125" style="6" customWidth="1"/>
    <col min="7" max="7" width="12.6328125" style="6" customWidth="1"/>
    <col min="8" max="9" width="15.6328125" style="6" customWidth="1"/>
    <col min="10" max="10" width="18.6328125" style="6" customWidth="1"/>
    <col min="11" max="11" width="3.08984375" style="6" customWidth="1"/>
    <col min="12" max="12" width="3.6328125" style="31" customWidth="1"/>
    <col min="13" max="13" width="60.6328125" style="30" customWidth="1"/>
    <col min="14" max="16384" width="9" style="6"/>
  </cols>
  <sheetData>
    <row r="1" spans="1:13" ht="10" customHeight="1" x14ac:dyDescent="0.4">
      <c r="A1" s="5"/>
      <c r="B1" s="5"/>
      <c r="C1" s="5"/>
      <c r="D1" s="5"/>
      <c r="E1" s="5"/>
      <c r="F1" s="5"/>
      <c r="G1" s="5"/>
      <c r="H1" s="5"/>
      <c r="I1" s="5"/>
      <c r="J1" s="5"/>
      <c r="K1" s="5"/>
      <c r="L1" s="29"/>
    </row>
    <row r="2" spans="1:13" ht="35" customHeight="1" thickBot="1" x14ac:dyDescent="0.45">
      <c r="A2" s="5"/>
      <c r="B2" s="131" t="s">
        <v>160</v>
      </c>
      <c r="C2" s="131"/>
      <c r="D2" s="132"/>
      <c r="E2" s="132"/>
      <c r="F2" s="132"/>
      <c r="G2" s="132"/>
      <c r="H2" s="132"/>
      <c r="I2" s="132"/>
      <c r="J2" s="132"/>
      <c r="K2" s="5"/>
      <c r="L2" s="29"/>
    </row>
    <row r="3" spans="1:13" ht="35" customHeight="1" thickTop="1" thickBot="1" x14ac:dyDescent="0.45">
      <c r="A3" s="5"/>
      <c r="B3" s="7" t="s">
        <v>15</v>
      </c>
      <c r="C3" s="134"/>
      <c r="D3" s="135"/>
      <c r="E3" s="135"/>
      <c r="F3" s="135"/>
      <c r="G3" s="135"/>
      <c r="H3" s="135"/>
      <c r="I3" s="135"/>
      <c r="J3" s="136"/>
      <c r="K3" s="5"/>
      <c r="L3" s="129" t="s">
        <v>16</v>
      </c>
      <c r="M3" s="130"/>
    </row>
    <row r="4" spans="1:13" ht="35" customHeight="1" x14ac:dyDescent="0.4">
      <c r="A4" s="5"/>
      <c r="B4" s="137" t="s">
        <v>156</v>
      </c>
      <c r="C4" s="138"/>
      <c r="D4" s="138" t="s">
        <v>157</v>
      </c>
      <c r="E4" s="142"/>
      <c r="F4" s="142"/>
      <c r="G4" s="142"/>
      <c r="H4" s="138" t="s">
        <v>43</v>
      </c>
      <c r="I4" s="145"/>
      <c r="J4" s="146"/>
      <c r="K4" s="5"/>
      <c r="L4" s="123" t="str">
        <f>"【"&amp;目錄!A2&amp;"】"&amp;目錄!B2</f>
        <v>【附件一】綜合執行成果及結餘款說明</v>
      </c>
      <c r="M4" s="124"/>
    </row>
    <row r="5" spans="1:13" ht="35" customHeight="1" thickBot="1" x14ac:dyDescent="0.45">
      <c r="A5" s="5"/>
      <c r="B5" s="139">
        <v>0</v>
      </c>
      <c r="C5" s="140"/>
      <c r="D5" s="143">
        <f>F17</f>
        <v>0</v>
      </c>
      <c r="E5" s="144"/>
      <c r="F5" s="144"/>
      <c r="G5" s="144"/>
      <c r="H5" s="147">
        <f>$B$5-$D$5</f>
        <v>0</v>
      </c>
      <c r="I5" s="148"/>
      <c r="J5" s="149"/>
      <c r="K5" s="8"/>
      <c r="L5" s="123" t="str">
        <f>"【"&amp;目錄!A3&amp;"】"&amp;目錄!B3</f>
        <v>【附件二】教師本俸差額執行表</v>
      </c>
      <c r="M5" s="124"/>
    </row>
    <row r="6" spans="1:13" ht="35" customHeight="1" thickTop="1" x14ac:dyDescent="0.4">
      <c r="A6" s="5"/>
      <c r="B6" s="141" t="s">
        <v>161</v>
      </c>
      <c r="C6" s="141"/>
      <c r="D6" s="141"/>
      <c r="E6" s="141"/>
      <c r="F6" s="141"/>
      <c r="G6" s="141"/>
      <c r="H6" s="141"/>
      <c r="I6" s="141"/>
      <c r="J6" s="141"/>
      <c r="K6" s="5"/>
      <c r="L6" s="123" t="str">
        <f>"【"&amp;目錄!A4&amp;"】"&amp;目錄!B4</f>
        <v>【附件三之(一)】學術研究加給（助理教授以上）差額執行表</v>
      </c>
      <c r="M6" s="124"/>
    </row>
    <row r="7" spans="1:13" ht="35" customHeight="1" x14ac:dyDescent="0.4">
      <c r="A7" s="5"/>
      <c r="B7" s="5"/>
      <c r="C7" s="5"/>
      <c r="D7" s="5"/>
      <c r="E7" s="5"/>
      <c r="F7" s="5"/>
      <c r="G7" s="5"/>
      <c r="H7" s="5"/>
      <c r="I7" s="5"/>
      <c r="J7" s="5"/>
      <c r="K7" s="5"/>
      <c r="L7" s="123" t="str">
        <f>"【"&amp;目錄!A5&amp;"】"&amp;目錄!B5</f>
        <v>【附件三之(二)】學術研究加給（講師及助教）差額執行表</v>
      </c>
      <c r="M7" s="124"/>
    </row>
    <row r="8" spans="1:13" ht="35" customHeight="1" thickBot="1" x14ac:dyDescent="0.45">
      <c r="A8" s="5"/>
      <c r="B8" s="133" t="s">
        <v>151</v>
      </c>
      <c r="C8" s="133"/>
      <c r="D8" s="132"/>
      <c r="E8" s="132"/>
      <c r="F8" s="132"/>
      <c r="G8" s="132"/>
      <c r="H8" s="132"/>
      <c r="I8" s="132"/>
      <c r="J8" s="132"/>
      <c r="K8" s="5"/>
      <c r="L8" s="123" t="str">
        <f>"【"&amp;目錄!A6&amp;"】"&amp;目錄!B6</f>
        <v>【附件四】主管加給差額執行表</v>
      </c>
      <c r="M8" s="124"/>
    </row>
    <row r="9" spans="1:13" ht="35" customHeight="1" thickTop="1" x14ac:dyDescent="0.4">
      <c r="A9" s="5"/>
      <c r="B9" s="125"/>
      <c r="C9" s="126"/>
      <c r="D9" s="111" t="s">
        <v>5</v>
      </c>
      <c r="E9" s="112"/>
      <c r="F9" s="115" t="s">
        <v>152</v>
      </c>
      <c r="G9" s="116"/>
      <c r="H9" s="116"/>
      <c r="I9" s="121" t="s">
        <v>155</v>
      </c>
      <c r="J9" s="107" t="s">
        <v>17</v>
      </c>
      <c r="K9" s="5"/>
      <c r="L9" s="123" t="str">
        <f>"【"&amp;目錄!A7&amp;"】"&amp;目錄!B7</f>
        <v>【附件五】編制內職員薪資差額執行表</v>
      </c>
      <c r="M9" s="124"/>
    </row>
    <row r="10" spans="1:13" ht="35" customHeight="1" x14ac:dyDescent="0.4">
      <c r="A10" s="5"/>
      <c r="B10" s="103"/>
      <c r="C10" s="104"/>
      <c r="D10" s="113"/>
      <c r="E10" s="114"/>
      <c r="F10" s="117" t="s">
        <v>162</v>
      </c>
      <c r="G10" s="118"/>
      <c r="H10" s="119" t="s">
        <v>154</v>
      </c>
      <c r="I10" s="122"/>
      <c r="J10" s="108"/>
      <c r="K10" s="5"/>
      <c r="L10" s="82"/>
      <c r="M10" s="83"/>
    </row>
    <row r="11" spans="1:13" ht="35" customHeight="1" thickBot="1" x14ac:dyDescent="0.45">
      <c r="A11" s="5"/>
      <c r="B11" s="127"/>
      <c r="C11" s="128"/>
      <c r="D11" s="97" t="s">
        <v>6</v>
      </c>
      <c r="E11" s="90" t="s">
        <v>7</v>
      </c>
      <c r="F11" s="90" t="s">
        <v>153</v>
      </c>
      <c r="G11" s="90" t="s">
        <v>4</v>
      </c>
      <c r="H11" s="120"/>
      <c r="I11" s="120"/>
      <c r="J11" s="109"/>
      <c r="K11" s="5"/>
    </row>
    <row r="12" spans="1:13" ht="35" customHeight="1" x14ac:dyDescent="0.4">
      <c r="A12" s="5"/>
      <c r="B12" s="101" t="s">
        <v>47</v>
      </c>
      <c r="C12" s="102"/>
      <c r="D12" s="91"/>
      <c r="E12" s="10" t="s">
        <v>8</v>
      </c>
      <c r="F12" s="92"/>
      <c r="G12" s="11" t="e">
        <f>F12/$F$17</f>
        <v>#DIV/0!</v>
      </c>
      <c r="H12" s="92"/>
      <c r="I12" s="93">
        <f>SUM(F12,H12)</f>
        <v>0</v>
      </c>
      <c r="J12" s="24"/>
      <c r="K12" s="5"/>
      <c r="L12" s="105" t="s">
        <v>18</v>
      </c>
      <c r="M12" s="106"/>
    </row>
    <row r="13" spans="1:13" ht="35" customHeight="1" x14ac:dyDescent="0.4">
      <c r="A13" s="5"/>
      <c r="B13" s="152" t="s">
        <v>50</v>
      </c>
      <c r="C13" s="28" t="s">
        <v>52</v>
      </c>
      <c r="D13" s="27"/>
      <c r="E13" s="95" t="s">
        <v>8</v>
      </c>
      <c r="F13" s="9"/>
      <c r="G13" s="12" t="e">
        <f>F13/$F$17</f>
        <v>#DIV/0!</v>
      </c>
      <c r="H13" s="9"/>
      <c r="I13" s="96">
        <f>SUM(F13,H13)</f>
        <v>0</v>
      </c>
      <c r="J13" s="25"/>
      <c r="K13" s="5"/>
      <c r="L13" s="32" t="s">
        <v>0</v>
      </c>
      <c r="M13" s="110" t="s">
        <v>163</v>
      </c>
    </row>
    <row r="14" spans="1:13" ht="35" customHeight="1" x14ac:dyDescent="0.4">
      <c r="A14" s="5"/>
      <c r="B14" s="153"/>
      <c r="C14" s="28" t="s">
        <v>53</v>
      </c>
      <c r="D14" s="27"/>
      <c r="E14" s="95" t="s">
        <v>8</v>
      </c>
      <c r="F14" s="9"/>
      <c r="G14" s="12" t="e">
        <f>F14/$F$17</f>
        <v>#DIV/0!</v>
      </c>
      <c r="H14" s="9"/>
      <c r="I14" s="96">
        <f>SUM(F14,H14)</f>
        <v>0</v>
      </c>
      <c r="J14" s="25"/>
      <c r="K14" s="5"/>
      <c r="L14" s="32"/>
      <c r="M14" s="110"/>
    </row>
    <row r="15" spans="1:13" ht="35" customHeight="1" x14ac:dyDescent="0.4">
      <c r="A15" s="5"/>
      <c r="B15" s="103" t="s">
        <v>72</v>
      </c>
      <c r="C15" s="104"/>
      <c r="D15" s="27"/>
      <c r="E15" s="95" t="s">
        <v>8</v>
      </c>
      <c r="F15" s="9"/>
      <c r="G15" s="12" t="e">
        <f>F15/$F$17</f>
        <v>#DIV/0!</v>
      </c>
      <c r="H15" s="98"/>
      <c r="I15" s="96">
        <f>F15</f>
        <v>0</v>
      </c>
      <c r="J15" s="25"/>
      <c r="K15" s="5"/>
      <c r="M15" s="110"/>
    </row>
    <row r="16" spans="1:13" ht="35" customHeight="1" x14ac:dyDescent="0.4">
      <c r="A16" s="5"/>
      <c r="B16" s="103" t="s">
        <v>37</v>
      </c>
      <c r="C16" s="104"/>
      <c r="D16" s="27"/>
      <c r="E16" s="95" t="s">
        <v>8</v>
      </c>
      <c r="F16" s="9"/>
      <c r="G16" s="12" t="e">
        <f>F16/$F$17</f>
        <v>#DIV/0!</v>
      </c>
      <c r="H16" s="98"/>
      <c r="I16" s="96">
        <f>F16</f>
        <v>0</v>
      </c>
      <c r="J16" s="25"/>
      <c r="K16" s="5"/>
      <c r="L16" s="32" t="s">
        <v>1</v>
      </c>
      <c r="M16" s="110" t="s">
        <v>164</v>
      </c>
    </row>
    <row r="17" spans="1:13" ht="35" customHeight="1" thickBot="1" x14ac:dyDescent="0.45">
      <c r="A17" s="5"/>
      <c r="B17" s="151" t="s">
        <v>19</v>
      </c>
      <c r="C17" s="140"/>
      <c r="D17" s="140"/>
      <c r="E17" s="140"/>
      <c r="F17" s="13">
        <f>SUM(F12:F16)</f>
        <v>0</v>
      </c>
      <c r="G17" s="14">
        <v>1</v>
      </c>
      <c r="H17" s="13">
        <f>SUM(H12:H14)</f>
        <v>0</v>
      </c>
      <c r="I17" s="13">
        <f>SUM(I12:I16)</f>
        <v>0</v>
      </c>
      <c r="J17" s="26"/>
      <c r="K17" s="5"/>
      <c r="M17" s="110"/>
    </row>
    <row r="18" spans="1:13" ht="30" customHeight="1" thickTop="1" thickBot="1" x14ac:dyDescent="0.45">
      <c r="A18" s="5"/>
      <c r="B18" s="5"/>
      <c r="C18" s="5"/>
      <c r="D18" s="5"/>
      <c r="E18" s="5"/>
      <c r="F18" s="5"/>
      <c r="G18" s="5"/>
      <c r="H18" s="5"/>
      <c r="I18" s="5"/>
      <c r="J18" s="5"/>
      <c r="K18" s="5"/>
      <c r="M18" s="110"/>
    </row>
    <row r="19" spans="1:13" ht="50" customHeight="1" thickTop="1" thickBot="1" x14ac:dyDescent="0.45">
      <c r="A19" s="5"/>
      <c r="B19" s="154" t="s">
        <v>20</v>
      </c>
      <c r="C19" s="155"/>
      <c r="D19" s="163" t="s">
        <v>21</v>
      </c>
      <c r="E19" s="163"/>
      <c r="F19" s="163" t="s">
        <v>22</v>
      </c>
      <c r="G19" s="164"/>
      <c r="H19" s="163" t="s">
        <v>23</v>
      </c>
      <c r="I19" s="165"/>
      <c r="J19" s="94" t="s">
        <v>150</v>
      </c>
      <c r="K19" s="5"/>
      <c r="L19" s="32" t="s">
        <v>2</v>
      </c>
      <c r="M19" s="110" t="s">
        <v>149</v>
      </c>
    </row>
    <row r="20" spans="1:13" ht="35" customHeight="1" x14ac:dyDescent="0.4">
      <c r="A20" s="5"/>
      <c r="B20" s="156"/>
      <c r="C20" s="157"/>
      <c r="D20" s="160"/>
      <c r="E20" s="160"/>
      <c r="F20" s="160"/>
      <c r="G20" s="157"/>
      <c r="H20" s="160"/>
      <c r="I20" s="157"/>
      <c r="J20" s="166"/>
      <c r="K20" s="5"/>
      <c r="M20" s="150"/>
    </row>
    <row r="21" spans="1:13" ht="35" customHeight="1" x14ac:dyDescent="0.4">
      <c r="B21" s="103"/>
      <c r="C21" s="114"/>
      <c r="D21" s="161"/>
      <c r="E21" s="161"/>
      <c r="F21" s="161"/>
      <c r="G21" s="114"/>
      <c r="H21" s="114"/>
      <c r="I21" s="114"/>
      <c r="J21" s="167"/>
      <c r="L21" s="32" t="s">
        <v>3</v>
      </c>
      <c r="M21" s="33" t="s">
        <v>24</v>
      </c>
    </row>
    <row r="22" spans="1:13" ht="35" customHeight="1" thickBot="1" x14ac:dyDescent="0.45">
      <c r="B22" s="158"/>
      <c r="C22" s="159"/>
      <c r="D22" s="162"/>
      <c r="E22" s="162"/>
      <c r="F22" s="162"/>
      <c r="G22" s="159"/>
      <c r="H22" s="159"/>
      <c r="I22" s="159"/>
      <c r="J22" s="168"/>
    </row>
    <row r="23" spans="1:13" ht="18.5" thickTop="1" x14ac:dyDescent="0.4"/>
  </sheetData>
  <mergeCells count="42">
    <mergeCell ref="M19:M20"/>
    <mergeCell ref="M16:M18"/>
    <mergeCell ref="B17:E17"/>
    <mergeCell ref="B13:B14"/>
    <mergeCell ref="B19:C19"/>
    <mergeCell ref="B20:C22"/>
    <mergeCell ref="D20:E22"/>
    <mergeCell ref="F19:G19"/>
    <mergeCell ref="F20:G22"/>
    <mergeCell ref="D19:E19"/>
    <mergeCell ref="H19:I19"/>
    <mergeCell ref="H20:I22"/>
    <mergeCell ref="J20:J22"/>
    <mergeCell ref="L3:M3"/>
    <mergeCell ref="L4:M4"/>
    <mergeCell ref="L5:M5"/>
    <mergeCell ref="B2:J2"/>
    <mergeCell ref="B8:J8"/>
    <mergeCell ref="L6:M6"/>
    <mergeCell ref="L8:M8"/>
    <mergeCell ref="L7:M7"/>
    <mergeCell ref="C3:J3"/>
    <mergeCell ref="B4:C4"/>
    <mergeCell ref="B5:C5"/>
    <mergeCell ref="B6:J6"/>
    <mergeCell ref="D4:G4"/>
    <mergeCell ref="D5:G5"/>
    <mergeCell ref="H4:J4"/>
    <mergeCell ref="H5:J5"/>
    <mergeCell ref="B12:C12"/>
    <mergeCell ref="B15:C15"/>
    <mergeCell ref="B16:C16"/>
    <mergeCell ref="L12:M12"/>
    <mergeCell ref="J9:J11"/>
    <mergeCell ref="M13:M15"/>
    <mergeCell ref="D9:E10"/>
    <mergeCell ref="F9:H9"/>
    <mergeCell ref="F10:G10"/>
    <mergeCell ref="H10:H11"/>
    <mergeCell ref="I9:I11"/>
    <mergeCell ref="L9:M9"/>
    <mergeCell ref="B9:C11"/>
  </mergeCells>
  <phoneticPr fontId="2" type="noConversion"/>
  <printOptions horizontalCentered="1"/>
  <pageMargins left="0.59055118110236227" right="0.59055118110236227" top="1.1811023622047245" bottom="1.3779527559055118" header="0.59055118110236227" footer="0.59055118110236227"/>
  <pageSetup paperSize="9" scale="59" orientation="landscape" errors="blank" r:id="rId1"/>
  <headerFooter alignWithMargins="0">
    <oddHeader xml:space="preserve">&amp;C&amp;"微軟正黑體,粗體"&amp;20 114年度教育部補助私立大專校院因應軍公教調薪後增加之人事費用差額經費成果報告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1"/>
  <dimension ref="A1:C7"/>
  <sheetViews>
    <sheetView zoomScale="85" zoomScaleNormal="85" workbookViewId="0">
      <selection sqref="A1:B1"/>
    </sheetView>
  </sheetViews>
  <sheetFormatPr defaultColWidth="9" defaultRowHeight="20" customHeight="1" x14ac:dyDescent="0.4"/>
  <cols>
    <col min="1" max="1" width="18.6328125" style="2" customWidth="1"/>
    <col min="2" max="2" width="100.6328125" style="2" customWidth="1"/>
    <col min="3" max="3" width="10.6328125" style="2" customWidth="1"/>
    <col min="4" max="16384" width="9" style="2"/>
  </cols>
  <sheetData>
    <row r="1" spans="1:3" ht="30" customHeight="1" x14ac:dyDescent="0.4">
      <c r="A1" s="169" t="s">
        <v>10</v>
      </c>
      <c r="B1" s="169"/>
      <c r="C1" s="4" t="s">
        <v>11</v>
      </c>
    </row>
    <row r="2" spans="1:3" ht="30" customHeight="1" x14ac:dyDescent="0.4">
      <c r="A2" s="1" t="s">
        <v>12</v>
      </c>
      <c r="B2" s="3" t="s">
        <v>117</v>
      </c>
      <c r="C2" s="3"/>
    </row>
    <row r="3" spans="1:3" ht="30" customHeight="1" x14ac:dyDescent="0.4">
      <c r="A3" s="1" t="s">
        <v>13</v>
      </c>
      <c r="B3" s="3" t="s">
        <v>48</v>
      </c>
      <c r="C3" s="3"/>
    </row>
    <row r="4" spans="1:3" ht="30" customHeight="1" x14ac:dyDescent="0.4">
      <c r="A4" s="1" t="s">
        <v>54</v>
      </c>
      <c r="B4" s="3" t="s">
        <v>56</v>
      </c>
      <c r="C4" s="3"/>
    </row>
    <row r="5" spans="1:3" ht="30" customHeight="1" x14ac:dyDescent="0.4">
      <c r="A5" s="1" t="s">
        <v>55</v>
      </c>
      <c r="B5" s="3" t="s">
        <v>57</v>
      </c>
      <c r="C5" s="3"/>
    </row>
    <row r="6" spans="1:3" ht="30" customHeight="1" x14ac:dyDescent="0.4">
      <c r="A6" s="1" t="s">
        <v>14</v>
      </c>
      <c r="B6" s="3" t="s">
        <v>49</v>
      </c>
      <c r="C6" s="3"/>
    </row>
    <row r="7" spans="1:3" ht="30" customHeight="1" x14ac:dyDescent="0.4">
      <c r="A7" s="1" t="s">
        <v>38</v>
      </c>
      <c r="B7" s="3" t="s">
        <v>9</v>
      </c>
      <c r="C7" s="3"/>
    </row>
  </sheetData>
  <mergeCells count="1">
    <mergeCell ref="A1:B1"/>
  </mergeCells>
  <phoneticPr fontId="2" type="noConversion"/>
  <printOptions horizontalCentered="1"/>
  <pageMargins left="0.59055118110236227" right="0.59055118110236227" top="1.3779527559055118" bottom="1.3779527559055118" header="0.59055118110236227" footer="0.59055118110236227"/>
  <pageSetup paperSize="9" scale="92" orientation="landscape" errors="blank" verticalDpi="300" r:id="rId1"/>
  <headerFooter>
    <oddHeader>&amp;C&amp;"微軟正黑體,粗體"&amp;16 114年度教育部補助私立大專校院因應軍公教調薪後增加之人事費用差額經費成果報告 
【目錄】</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S29"/>
  <sheetViews>
    <sheetView zoomScaleNormal="100" workbookViewId="0"/>
  </sheetViews>
  <sheetFormatPr defaultColWidth="9" defaultRowHeight="20" customHeight="1" x14ac:dyDescent="0.4"/>
  <cols>
    <col min="1" max="1" width="10.6328125" style="70" customWidth="1"/>
    <col min="2" max="2" width="7.6328125" style="70" customWidth="1"/>
    <col min="3" max="6" width="7.453125" style="17" customWidth="1"/>
    <col min="7" max="7" width="7.453125" style="23" customWidth="1"/>
    <col min="8" max="8" width="7.453125" style="17" customWidth="1"/>
    <col min="9" max="11" width="7.453125" style="23" customWidth="1"/>
    <col min="12" max="14" width="7.453125" style="17" customWidth="1"/>
    <col min="15" max="19" width="7.6328125" style="17" customWidth="1"/>
    <col min="20" max="16384" width="9" style="17"/>
  </cols>
  <sheetData>
    <row r="1" spans="1:19" ht="30" customHeight="1" x14ac:dyDescent="0.4">
      <c r="A1" s="76" t="s">
        <v>144</v>
      </c>
      <c r="B1" s="72"/>
      <c r="C1" s="72"/>
      <c r="D1" s="72"/>
      <c r="E1" s="72"/>
      <c r="F1" s="72"/>
      <c r="G1" s="72"/>
      <c r="H1" s="72"/>
      <c r="I1" s="72"/>
      <c r="J1" s="72"/>
      <c r="K1" s="72"/>
      <c r="L1" s="72"/>
      <c r="M1" s="72"/>
      <c r="N1" s="72"/>
      <c r="O1" s="72"/>
      <c r="P1" s="72"/>
      <c r="Q1" s="72"/>
      <c r="R1" s="72"/>
      <c r="S1" s="72"/>
    </row>
    <row r="2" spans="1:19" ht="30" customHeight="1" thickBot="1" x14ac:dyDescent="0.45">
      <c r="A2" s="71" t="s">
        <v>145</v>
      </c>
      <c r="B2" s="75"/>
      <c r="C2" s="75"/>
      <c r="D2" s="75"/>
      <c r="E2" s="75"/>
      <c r="F2" s="75"/>
      <c r="G2" s="75"/>
      <c r="H2" s="75"/>
      <c r="I2" s="75"/>
      <c r="J2" s="75"/>
      <c r="K2" s="75"/>
      <c r="L2" s="75"/>
      <c r="M2" s="75"/>
      <c r="N2" s="75"/>
      <c r="O2" s="72"/>
    </row>
    <row r="3" spans="1:19" ht="20" customHeight="1" x14ac:dyDescent="0.4">
      <c r="A3" s="173"/>
      <c r="B3" s="174"/>
      <c r="C3" s="170" t="s">
        <v>135</v>
      </c>
      <c r="D3" s="145"/>
      <c r="E3" s="145"/>
      <c r="F3" s="145"/>
      <c r="G3" s="145"/>
      <c r="H3" s="145"/>
      <c r="I3" s="145"/>
      <c r="J3" s="145"/>
      <c r="K3" s="145"/>
      <c r="L3" s="145"/>
      <c r="M3" s="145"/>
      <c r="N3" s="145"/>
      <c r="O3" s="186" t="s">
        <v>148</v>
      </c>
    </row>
    <row r="4" spans="1:19" ht="20" customHeight="1" x14ac:dyDescent="0.4">
      <c r="A4" s="175"/>
      <c r="B4" s="172"/>
      <c r="C4" s="69" t="s">
        <v>123</v>
      </c>
      <c r="D4" s="69" t="s">
        <v>124</v>
      </c>
      <c r="E4" s="69" t="s">
        <v>125</v>
      </c>
      <c r="F4" s="69" t="s">
        <v>126</v>
      </c>
      <c r="G4" s="73" t="s">
        <v>127</v>
      </c>
      <c r="H4" s="69" t="s">
        <v>128</v>
      </c>
      <c r="I4" s="73" t="s">
        <v>129</v>
      </c>
      <c r="J4" s="73" t="s">
        <v>130</v>
      </c>
      <c r="K4" s="73" t="s">
        <v>131</v>
      </c>
      <c r="L4" s="69" t="s">
        <v>132</v>
      </c>
      <c r="M4" s="69" t="s">
        <v>133</v>
      </c>
      <c r="N4" s="69" t="s">
        <v>134</v>
      </c>
      <c r="O4" s="187"/>
    </row>
    <row r="5" spans="1:19" ht="20" customHeight="1" x14ac:dyDescent="0.4">
      <c r="A5" s="171" t="s">
        <v>118</v>
      </c>
      <c r="B5" s="172"/>
      <c r="C5" s="77"/>
      <c r="D5" s="77"/>
      <c r="E5" s="77"/>
      <c r="F5" s="77"/>
      <c r="G5" s="77"/>
      <c r="H5" s="77"/>
      <c r="I5" s="77"/>
      <c r="J5" s="77"/>
      <c r="K5" s="77"/>
      <c r="L5" s="77"/>
      <c r="M5" s="77"/>
      <c r="N5" s="77"/>
      <c r="O5" s="86" t="str">
        <f>IFERROR(AVERAGE(C5:N5),"--")</f>
        <v>--</v>
      </c>
    </row>
    <row r="6" spans="1:19" ht="36" customHeight="1" x14ac:dyDescent="0.4">
      <c r="A6" s="184" t="s">
        <v>119</v>
      </c>
      <c r="B6" s="74" t="s">
        <v>120</v>
      </c>
      <c r="C6" s="77"/>
      <c r="D6" s="77"/>
      <c r="E6" s="77"/>
      <c r="F6" s="77"/>
      <c r="G6" s="77"/>
      <c r="H6" s="77"/>
      <c r="I6" s="77"/>
      <c r="J6" s="77"/>
      <c r="K6" s="77"/>
      <c r="L6" s="77"/>
      <c r="M6" s="77"/>
      <c r="N6" s="77"/>
      <c r="O6" s="86" t="str">
        <f>IFERROR(AVERAGE(C6:N6),"--")</f>
        <v>--</v>
      </c>
    </row>
    <row r="7" spans="1:19" ht="36" customHeight="1" x14ac:dyDescent="0.4">
      <c r="A7" s="185"/>
      <c r="B7" s="74" t="s">
        <v>121</v>
      </c>
      <c r="C7" s="77"/>
      <c r="D7" s="77"/>
      <c r="E7" s="77"/>
      <c r="F7" s="77"/>
      <c r="G7" s="77"/>
      <c r="H7" s="77"/>
      <c r="I7" s="77"/>
      <c r="J7" s="77"/>
      <c r="K7" s="77"/>
      <c r="L7" s="77"/>
      <c r="M7" s="77"/>
      <c r="N7" s="77"/>
      <c r="O7" s="86" t="str">
        <f>IFERROR(AVERAGE(C7:N7),"--")</f>
        <v>--</v>
      </c>
    </row>
    <row r="8" spans="1:19" ht="20" customHeight="1" x14ac:dyDescent="0.4">
      <c r="A8" s="171" t="s">
        <v>139</v>
      </c>
      <c r="B8" s="172"/>
      <c r="C8" s="77"/>
      <c r="D8" s="77"/>
      <c r="E8" s="77"/>
      <c r="F8" s="77"/>
      <c r="G8" s="77"/>
      <c r="H8" s="77"/>
      <c r="I8" s="77"/>
      <c r="J8" s="77"/>
      <c r="K8" s="77"/>
      <c r="L8" s="77"/>
      <c r="M8" s="77"/>
      <c r="N8" s="77"/>
      <c r="O8" s="86" t="str">
        <f>IFERROR(AVERAGE(C8:N8),"--")</f>
        <v>--</v>
      </c>
    </row>
    <row r="9" spans="1:19" ht="20" customHeight="1" thickBot="1" x14ac:dyDescent="0.45">
      <c r="A9" s="176" t="s">
        <v>122</v>
      </c>
      <c r="B9" s="177"/>
      <c r="C9" s="81"/>
      <c r="D9" s="81"/>
      <c r="E9" s="81"/>
      <c r="F9" s="81"/>
      <c r="G9" s="81"/>
      <c r="H9" s="81"/>
      <c r="I9" s="81"/>
      <c r="J9" s="81"/>
      <c r="K9" s="81"/>
      <c r="L9" s="81"/>
      <c r="M9" s="81"/>
      <c r="N9" s="81"/>
      <c r="O9" s="87" t="str">
        <f>IFERROR(AVERAGE(C9:N9),"--")</f>
        <v>--</v>
      </c>
    </row>
    <row r="11" spans="1:19" ht="30" customHeight="1" thickBot="1" x14ac:dyDescent="0.45">
      <c r="A11" s="71" t="s">
        <v>146</v>
      </c>
    </row>
    <row r="12" spans="1:19" ht="20" customHeight="1" x14ac:dyDescent="0.4">
      <c r="A12" s="173"/>
      <c r="B12" s="174"/>
      <c r="C12" s="170" t="s">
        <v>135</v>
      </c>
      <c r="D12" s="145"/>
      <c r="E12" s="145"/>
      <c r="F12" s="145"/>
      <c r="G12" s="145"/>
      <c r="H12" s="145"/>
      <c r="I12" s="145"/>
      <c r="J12" s="145"/>
      <c r="K12" s="145"/>
      <c r="L12" s="145"/>
      <c r="M12" s="145"/>
      <c r="N12" s="145"/>
      <c r="O12" s="203" t="s">
        <v>140</v>
      </c>
      <c r="P12" s="170" t="s">
        <v>75</v>
      </c>
      <c r="Q12" s="145"/>
      <c r="R12" s="145"/>
      <c r="S12" s="199"/>
    </row>
    <row r="13" spans="1:19" ht="20" customHeight="1" x14ac:dyDescent="0.4">
      <c r="A13" s="175"/>
      <c r="B13" s="172"/>
      <c r="C13" s="178" t="s">
        <v>123</v>
      </c>
      <c r="D13" s="178" t="s">
        <v>124</v>
      </c>
      <c r="E13" s="178" t="s">
        <v>125</v>
      </c>
      <c r="F13" s="178" t="s">
        <v>126</v>
      </c>
      <c r="G13" s="178" t="s">
        <v>127</v>
      </c>
      <c r="H13" s="178" t="s">
        <v>128</v>
      </c>
      <c r="I13" s="178" t="s">
        <v>129</v>
      </c>
      <c r="J13" s="178" t="s">
        <v>130</v>
      </c>
      <c r="K13" s="178" t="s">
        <v>131</v>
      </c>
      <c r="L13" s="178" t="s">
        <v>132</v>
      </c>
      <c r="M13" s="178" t="s">
        <v>133</v>
      </c>
      <c r="N13" s="178" t="s">
        <v>134</v>
      </c>
      <c r="O13" s="201"/>
      <c r="P13" s="200" t="s">
        <v>162</v>
      </c>
      <c r="Q13" s="178" t="s">
        <v>137</v>
      </c>
      <c r="R13" s="179"/>
      <c r="S13" s="202" t="s">
        <v>138</v>
      </c>
    </row>
    <row r="14" spans="1:19" ht="20" customHeight="1" x14ac:dyDescent="0.4">
      <c r="A14" s="175"/>
      <c r="B14" s="172"/>
      <c r="C14" s="179"/>
      <c r="D14" s="179"/>
      <c r="E14" s="179"/>
      <c r="F14" s="179"/>
      <c r="G14" s="179"/>
      <c r="H14" s="179"/>
      <c r="I14" s="179"/>
      <c r="J14" s="179"/>
      <c r="K14" s="179"/>
      <c r="L14" s="179"/>
      <c r="M14" s="179"/>
      <c r="N14" s="179"/>
      <c r="O14" s="201"/>
      <c r="P14" s="201"/>
      <c r="Q14" s="69" t="s">
        <v>79</v>
      </c>
      <c r="R14" s="69" t="s">
        <v>80</v>
      </c>
      <c r="S14" s="187"/>
    </row>
    <row r="15" spans="1:19" ht="20" customHeight="1" x14ac:dyDescent="0.4">
      <c r="A15" s="171" t="s">
        <v>118</v>
      </c>
      <c r="B15" s="172"/>
      <c r="C15" s="77"/>
      <c r="D15" s="77"/>
      <c r="E15" s="77"/>
      <c r="F15" s="77"/>
      <c r="G15" s="77"/>
      <c r="H15" s="77"/>
      <c r="I15" s="77"/>
      <c r="J15" s="77"/>
      <c r="K15" s="77"/>
      <c r="L15" s="77"/>
      <c r="M15" s="77"/>
      <c r="N15" s="77"/>
      <c r="O15" s="88">
        <f>SUM(C15:N15)</f>
        <v>0</v>
      </c>
      <c r="P15" s="88">
        <f>封面!F12</f>
        <v>0</v>
      </c>
      <c r="Q15" s="88">
        <f>封面!H12</f>
        <v>0</v>
      </c>
      <c r="R15" s="77"/>
      <c r="S15" s="78"/>
    </row>
    <row r="16" spans="1:19" ht="36" customHeight="1" x14ac:dyDescent="0.4">
      <c r="A16" s="184" t="s">
        <v>119</v>
      </c>
      <c r="B16" s="74" t="s">
        <v>120</v>
      </c>
      <c r="C16" s="77"/>
      <c r="D16" s="77"/>
      <c r="E16" s="77"/>
      <c r="F16" s="77"/>
      <c r="G16" s="77"/>
      <c r="H16" s="77"/>
      <c r="I16" s="77"/>
      <c r="J16" s="77"/>
      <c r="K16" s="77"/>
      <c r="L16" s="77"/>
      <c r="M16" s="77"/>
      <c r="N16" s="77"/>
      <c r="O16" s="88">
        <f t="shared" ref="O16:O19" si="0">SUM(C16:N16)</f>
        <v>0</v>
      </c>
      <c r="P16" s="88">
        <f>封面!F13</f>
        <v>0</v>
      </c>
      <c r="Q16" s="88">
        <f>封面!H13</f>
        <v>0</v>
      </c>
      <c r="R16" s="77"/>
      <c r="S16" s="78"/>
    </row>
    <row r="17" spans="1:19" ht="36" customHeight="1" x14ac:dyDescent="0.4">
      <c r="A17" s="185"/>
      <c r="B17" s="74" t="s">
        <v>121</v>
      </c>
      <c r="C17" s="77"/>
      <c r="D17" s="77"/>
      <c r="E17" s="77"/>
      <c r="F17" s="77"/>
      <c r="G17" s="77"/>
      <c r="H17" s="77"/>
      <c r="I17" s="77"/>
      <c r="J17" s="77"/>
      <c r="K17" s="77"/>
      <c r="L17" s="77"/>
      <c r="M17" s="77"/>
      <c r="N17" s="77"/>
      <c r="O17" s="88">
        <f t="shared" si="0"/>
        <v>0</v>
      </c>
      <c r="P17" s="88">
        <f>封面!F14</f>
        <v>0</v>
      </c>
      <c r="Q17" s="88">
        <f>封面!H14</f>
        <v>0</v>
      </c>
      <c r="R17" s="77"/>
      <c r="S17" s="78"/>
    </row>
    <row r="18" spans="1:19" ht="20" customHeight="1" x14ac:dyDescent="0.4">
      <c r="A18" s="171" t="s">
        <v>139</v>
      </c>
      <c r="B18" s="172"/>
      <c r="C18" s="77"/>
      <c r="D18" s="77"/>
      <c r="E18" s="77"/>
      <c r="F18" s="77"/>
      <c r="G18" s="77"/>
      <c r="H18" s="77"/>
      <c r="I18" s="77"/>
      <c r="J18" s="77"/>
      <c r="K18" s="77"/>
      <c r="L18" s="77"/>
      <c r="M18" s="77"/>
      <c r="N18" s="77"/>
      <c r="O18" s="88">
        <f t="shared" si="0"/>
        <v>0</v>
      </c>
      <c r="P18" s="88">
        <f>封面!F15</f>
        <v>0</v>
      </c>
      <c r="Q18" s="99"/>
      <c r="R18" s="77"/>
      <c r="S18" s="78"/>
    </row>
    <row r="19" spans="1:19" ht="20" customHeight="1" thickBot="1" x14ac:dyDescent="0.45">
      <c r="A19" s="180" t="s">
        <v>122</v>
      </c>
      <c r="B19" s="181"/>
      <c r="C19" s="79"/>
      <c r="D19" s="79"/>
      <c r="E19" s="79"/>
      <c r="F19" s="79"/>
      <c r="G19" s="79"/>
      <c r="H19" s="79"/>
      <c r="I19" s="79"/>
      <c r="J19" s="79"/>
      <c r="K19" s="79"/>
      <c r="L19" s="79"/>
      <c r="M19" s="79"/>
      <c r="N19" s="79"/>
      <c r="O19" s="89">
        <f t="shared" si="0"/>
        <v>0</v>
      </c>
      <c r="P19" s="89">
        <f>封面!F16</f>
        <v>0</v>
      </c>
      <c r="Q19" s="100"/>
      <c r="R19" s="79"/>
      <c r="S19" s="80"/>
    </row>
    <row r="20" spans="1:19" ht="20" customHeight="1" thickTop="1" thickBot="1" x14ac:dyDescent="0.45">
      <c r="A20" s="182" t="s">
        <v>136</v>
      </c>
      <c r="B20" s="183"/>
      <c r="C20" s="84">
        <f>SUM(C15:C19)</f>
        <v>0</v>
      </c>
      <c r="D20" s="84">
        <f t="shared" ref="D20:N20" si="1">SUM(D15:D19)</f>
        <v>0</v>
      </c>
      <c r="E20" s="84">
        <f t="shared" si="1"/>
        <v>0</v>
      </c>
      <c r="F20" s="84">
        <f t="shared" si="1"/>
        <v>0</v>
      </c>
      <c r="G20" s="84">
        <f t="shared" si="1"/>
        <v>0</v>
      </c>
      <c r="H20" s="84">
        <f t="shared" si="1"/>
        <v>0</v>
      </c>
      <c r="I20" s="84">
        <f t="shared" si="1"/>
        <v>0</v>
      </c>
      <c r="J20" s="84">
        <f t="shared" si="1"/>
        <v>0</v>
      </c>
      <c r="K20" s="84">
        <f t="shared" si="1"/>
        <v>0</v>
      </c>
      <c r="L20" s="84">
        <f t="shared" si="1"/>
        <v>0</v>
      </c>
      <c r="M20" s="84">
        <f t="shared" si="1"/>
        <v>0</v>
      </c>
      <c r="N20" s="84">
        <f t="shared" si="1"/>
        <v>0</v>
      </c>
      <c r="O20" s="84">
        <f t="shared" ref="O20" si="2">SUM(O15:O19)</f>
        <v>0</v>
      </c>
      <c r="P20" s="84">
        <f t="shared" ref="P20" si="3">SUM(P15:P19)</f>
        <v>0</v>
      </c>
      <c r="Q20" s="84">
        <f t="shared" ref="Q20" si="4">SUM(Q15:Q19)</f>
        <v>0</v>
      </c>
      <c r="R20" s="84">
        <f t="shared" ref="R20" si="5">SUM(R15:R19)</f>
        <v>0</v>
      </c>
      <c r="S20" s="85">
        <f>SUM(S15:S19)</f>
        <v>0</v>
      </c>
    </row>
    <row r="22" spans="1:19" ht="30" customHeight="1" thickBot="1" x14ac:dyDescent="0.45">
      <c r="A22" s="188" t="s">
        <v>147</v>
      </c>
      <c r="B22" s="189"/>
      <c r="C22" s="189"/>
      <c r="D22" s="189"/>
      <c r="E22" s="189"/>
      <c r="F22" s="189"/>
      <c r="G22" s="189"/>
      <c r="H22" s="189"/>
      <c r="I22" s="189"/>
      <c r="J22" s="189"/>
      <c r="K22" s="189"/>
      <c r="L22" s="189"/>
      <c r="M22" s="189"/>
      <c r="N22" s="189"/>
      <c r="O22" s="189"/>
      <c r="P22" s="189"/>
      <c r="Q22" s="189"/>
      <c r="R22" s="189"/>
      <c r="S22" s="189"/>
    </row>
    <row r="23" spans="1:19" ht="100" customHeight="1" thickBot="1" x14ac:dyDescent="0.45">
      <c r="A23" s="190"/>
      <c r="B23" s="191"/>
      <c r="C23" s="191"/>
      <c r="D23" s="191"/>
      <c r="E23" s="191"/>
      <c r="F23" s="191"/>
      <c r="G23" s="191"/>
      <c r="H23" s="191"/>
      <c r="I23" s="191"/>
      <c r="J23" s="191"/>
      <c r="K23" s="191"/>
      <c r="L23" s="191"/>
      <c r="M23" s="191"/>
      <c r="N23" s="191"/>
      <c r="O23" s="191"/>
      <c r="P23" s="191"/>
      <c r="Q23" s="191"/>
      <c r="R23" s="191"/>
      <c r="S23" s="192"/>
    </row>
    <row r="25" spans="1:19" ht="38" customHeight="1" x14ac:dyDescent="0.4">
      <c r="A25" s="20" t="s">
        <v>31</v>
      </c>
      <c r="B25" s="195" t="s">
        <v>165</v>
      </c>
      <c r="C25" s="196"/>
      <c r="D25" s="196"/>
      <c r="E25" s="196"/>
      <c r="F25" s="196"/>
      <c r="G25" s="196"/>
      <c r="H25" s="196"/>
      <c r="I25" s="196"/>
      <c r="J25" s="196"/>
      <c r="K25" s="196"/>
      <c r="L25" s="196"/>
      <c r="M25" s="196"/>
      <c r="N25" s="196"/>
      <c r="O25" s="196"/>
      <c r="P25" s="196"/>
      <c r="Q25" s="196"/>
      <c r="R25" s="196"/>
      <c r="S25" s="196"/>
    </row>
    <row r="26" spans="1:19" ht="22" customHeight="1" x14ac:dyDescent="0.4">
      <c r="A26" s="20" t="s">
        <v>44</v>
      </c>
      <c r="B26" s="197" t="s">
        <v>158</v>
      </c>
      <c r="C26" s="198"/>
      <c r="D26" s="198"/>
      <c r="E26" s="198"/>
      <c r="F26" s="198"/>
      <c r="G26" s="198"/>
      <c r="H26" s="198"/>
      <c r="I26" s="198"/>
      <c r="J26" s="198"/>
      <c r="K26" s="198"/>
      <c r="L26" s="198"/>
      <c r="M26" s="198"/>
      <c r="N26" s="198"/>
      <c r="O26" s="198"/>
      <c r="P26" s="198"/>
      <c r="Q26" s="198"/>
      <c r="R26" s="198"/>
      <c r="S26" s="198"/>
    </row>
    <row r="27" spans="1:19" ht="22" customHeight="1" x14ac:dyDescent="0.4">
      <c r="A27" s="20" t="s">
        <v>45</v>
      </c>
      <c r="B27" s="195" t="s">
        <v>159</v>
      </c>
      <c r="C27" s="196"/>
      <c r="D27" s="196"/>
      <c r="E27" s="196"/>
      <c r="F27" s="196"/>
      <c r="G27" s="196"/>
      <c r="H27" s="196"/>
      <c r="I27" s="196"/>
      <c r="J27" s="196"/>
      <c r="K27" s="196"/>
      <c r="L27" s="196"/>
      <c r="M27" s="196"/>
      <c r="N27" s="196"/>
      <c r="O27" s="196"/>
      <c r="P27" s="196"/>
      <c r="Q27" s="196"/>
      <c r="R27" s="196"/>
      <c r="S27" s="196"/>
    </row>
    <row r="28" spans="1:19" ht="22" customHeight="1" x14ac:dyDescent="0.4">
      <c r="A28" s="20" t="s">
        <v>46</v>
      </c>
      <c r="B28" s="193" t="s">
        <v>141</v>
      </c>
      <c r="C28" s="194"/>
      <c r="D28" s="194"/>
      <c r="E28" s="194"/>
      <c r="F28" s="194"/>
      <c r="G28" s="194"/>
      <c r="H28" s="194"/>
      <c r="I28" s="194"/>
      <c r="J28" s="194"/>
      <c r="K28" s="194"/>
      <c r="L28" s="194"/>
      <c r="M28" s="194"/>
      <c r="N28" s="194"/>
      <c r="O28" s="194"/>
      <c r="P28" s="194"/>
      <c r="Q28" s="194"/>
      <c r="R28" s="194"/>
      <c r="S28" s="194"/>
    </row>
    <row r="29" spans="1:19" ht="22" customHeight="1" x14ac:dyDescent="0.4">
      <c r="A29" s="20" t="s">
        <v>88</v>
      </c>
      <c r="B29" s="193" t="s">
        <v>142</v>
      </c>
      <c r="C29" s="193"/>
      <c r="D29" s="193"/>
      <c r="E29" s="193"/>
      <c r="F29" s="193"/>
      <c r="G29" s="193"/>
      <c r="H29" s="193"/>
      <c r="I29" s="193"/>
      <c r="J29" s="193"/>
      <c r="K29" s="193"/>
      <c r="L29" s="193"/>
      <c r="M29" s="193"/>
      <c r="N29" s="193"/>
      <c r="O29" s="193"/>
      <c r="P29" s="193"/>
      <c r="Q29" s="193"/>
      <c r="R29" s="193"/>
      <c r="S29" s="193"/>
    </row>
  </sheetData>
  <mergeCells count="38">
    <mergeCell ref="O3:O4"/>
    <mergeCell ref="A22:S22"/>
    <mergeCell ref="A23:S23"/>
    <mergeCell ref="B28:S28"/>
    <mergeCell ref="B29:S29"/>
    <mergeCell ref="B25:S25"/>
    <mergeCell ref="B26:S26"/>
    <mergeCell ref="B27:S27"/>
    <mergeCell ref="P12:S12"/>
    <mergeCell ref="Q13:R13"/>
    <mergeCell ref="P13:P14"/>
    <mergeCell ref="S13:S14"/>
    <mergeCell ref="O12:O14"/>
    <mergeCell ref="I13:I14"/>
    <mergeCell ref="J13:J14"/>
    <mergeCell ref="K13:K14"/>
    <mergeCell ref="A15:B15"/>
    <mergeCell ref="A18:B18"/>
    <mergeCell ref="A19:B19"/>
    <mergeCell ref="A20:B20"/>
    <mergeCell ref="A6:A7"/>
    <mergeCell ref="A16:A17"/>
    <mergeCell ref="C12:N12"/>
    <mergeCell ref="C3:N3"/>
    <mergeCell ref="A5:B5"/>
    <mergeCell ref="A3:B4"/>
    <mergeCell ref="A8:B8"/>
    <mergeCell ref="A9:B9"/>
    <mergeCell ref="A12:B14"/>
    <mergeCell ref="L13:L14"/>
    <mergeCell ref="M13:M14"/>
    <mergeCell ref="N13:N14"/>
    <mergeCell ref="C13:C14"/>
    <mergeCell ref="D13:D14"/>
    <mergeCell ref="E13:E14"/>
    <mergeCell ref="F13:F14"/>
    <mergeCell ref="G13:G14"/>
    <mergeCell ref="H13:H14"/>
  </mergeCells>
  <phoneticPr fontId="2" type="noConversion"/>
  <printOptions horizontalCentered="1"/>
  <pageMargins left="0.39370078740157483" right="0.39370078740157483" top="0.98425196850393704" bottom="0.78740157480314965" header="0.47244094488188981" footer="0.39370078740157483"/>
  <pageSetup paperSize="9" scale="95" orientation="landscape" errors="blank" horizontalDpi="300" verticalDpi="300" r:id="rId1"/>
  <headerFooter alignWithMargins="0">
    <oddHeader>&amp;L&amp;"微軟正黑體,粗體"&amp;16附件一&amp;C&amp;"微軟正黑體,粗體"&amp;16 &amp;U114年度&amp;U　綜合執行成果及結餘款說明</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工作表4">
    <tabColor rgb="FF92D050"/>
  </sheetPr>
  <dimension ref="A1:S20"/>
  <sheetViews>
    <sheetView zoomScaleNormal="100" workbookViewId="0">
      <pane ySplit="3" topLeftCell="A4" activePane="bottomLeft" state="frozen"/>
      <selection pane="bottomLeft" sqref="A1:A3"/>
    </sheetView>
  </sheetViews>
  <sheetFormatPr defaultColWidth="9" defaultRowHeight="14.5" x14ac:dyDescent="0.4"/>
  <cols>
    <col min="1" max="1" width="6.1796875" style="15" customWidth="1"/>
    <col min="2" max="2" width="9" style="15" bestFit="1" customWidth="1"/>
    <col min="3" max="3" width="9.6328125" style="15" customWidth="1"/>
    <col min="4" max="5" width="6.6328125" style="23" customWidth="1"/>
    <col min="6" max="7" width="7.81640625" style="16" customWidth="1"/>
    <col min="8" max="8" width="7.6328125" style="15" customWidth="1"/>
    <col min="9" max="9" width="8.1796875" style="15" customWidth="1"/>
    <col min="10" max="10" width="8.6328125" style="16" customWidth="1"/>
    <col min="11" max="11" width="5.1796875" style="16" customWidth="1"/>
    <col min="12" max="14" width="8.81640625" style="16" customWidth="1"/>
    <col min="15" max="15" width="7.6328125" style="15" customWidth="1"/>
    <col min="16" max="16" width="8.1796875" style="15" customWidth="1"/>
    <col min="17" max="18" width="7.81640625" style="15" customWidth="1"/>
    <col min="19" max="19" width="5" style="15" customWidth="1"/>
    <col min="20" max="16384" width="9" style="15"/>
  </cols>
  <sheetData>
    <row r="1" spans="1:19" s="17" customFormat="1" ht="14.5" customHeight="1" x14ac:dyDescent="0.4">
      <c r="A1" s="235" t="s">
        <v>94</v>
      </c>
      <c r="B1" s="223" t="s">
        <v>95</v>
      </c>
      <c r="C1" s="225" t="s">
        <v>28</v>
      </c>
      <c r="D1" s="207" t="s">
        <v>58</v>
      </c>
      <c r="E1" s="208"/>
      <c r="F1" s="207" t="s">
        <v>39</v>
      </c>
      <c r="G1" s="208"/>
      <c r="H1" s="213" t="s">
        <v>96</v>
      </c>
      <c r="I1" s="213" t="s">
        <v>78</v>
      </c>
      <c r="J1" s="219" t="s">
        <v>40</v>
      </c>
      <c r="K1" s="213" t="s">
        <v>41</v>
      </c>
      <c r="L1" s="230" t="s">
        <v>42</v>
      </c>
      <c r="M1" s="219" t="s">
        <v>29</v>
      </c>
      <c r="N1" s="213" t="s">
        <v>97</v>
      </c>
      <c r="O1" s="213" t="s">
        <v>77</v>
      </c>
      <c r="P1" s="170" t="s">
        <v>98</v>
      </c>
      <c r="Q1" s="145"/>
      <c r="R1" s="145"/>
      <c r="S1" s="216" t="s">
        <v>17</v>
      </c>
    </row>
    <row r="2" spans="1:19" s="17" customFormat="1" ht="14.5" customHeight="1" x14ac:dyDescent="0.4">
      <c r="A2" s="236"/>
      <c r="B2" s="224"/>
      <c r="C2" s="226"/>
      <c r="D2" s="209"/>
      <c r="E2" s="210"/>
      <c r="F2" s="209"/>
      <c r="G2" s="210"/>
      <c r="H2" s="214"/>
      <c r="I2" s="214"/>
      <c r="J2" s="220"/>
      <c r="K2" s="214"/>
      <c r="L2" s="231"/>
      <c r="M2" s="220"/>
      <c r="N2" s="214"/>
      <c r="O2" s="214"/>
      <c r="P2" s="200" t="s">
        <v>162</v>
      </c>
      <c r="Q2" s="228" t="s">
        <v>76</v>
      </c>
      <c r="R2" s="229"/>
      <c r="S2" s="217"/>
    </row>
    <row r="3" spans="1:19" ht="17.149999999999999" customHeight="1" x14ac:dyDescent="0.4">
      <c r="A3" s="237"/>
      <c r="B3" s="221"/>
      <c r="C3" s="227"/>
      <c r="D3" s="34" t="s">
        <v>73</v>
      </c>
      <c r="E3" s="34" t="s">
        <v>74</v>
      </c>
      <c r="F3" s="18" t="s">
        <v>25</v>
      </c>
      <c r="G3" s="18" t="s">
        <v>26</v>
      </c>
      <c r="H3" s="215"/>
      <c r="I3" s="215"/>
      <c r="J3" s="227"/>
      <c r="K3" s="215"/>
      <c r="L3" s="227"/>
      <c r="M3" s="221"/>
      <c r="N3" s="222"/>
      <c r="O3" s="215"/>
      <c r="P3" s="206"/>
      <c r="Q3" s="35" t="s">
        <v>79</v>
      </c>
      <c r="R3" s="35" t="s">
        <v>80</v>
      </c>
      <c r="S3" s="218"/>
    </row>
    <row r="4" spans="1:19" s="22" customFormat="1" ht="42" x14ac:dyDescent="0.4">
      <c r="A4" s="36" t="s">
        <v>81</v>
      </c>
      <c r="B4" s="37" t="s">
        <v>82</v>
      </c>
      <c r="C4" s="38" t="s">
        <v>83</v>
      </c>
      <c r="D4" s="39">
        <v>110</v>
      </c>
      <c r="E4" s="39">
        <v>114</v>
      </c>
      <c r="F4" s="40">
        <v>40270</v>
      </c>
      <c r="G4" s="40">
        <v>44970</v>
      </c>
      <c r="H4" s="40">
        <f>G4-F4</f>
        <v>4700</v>
      </c>
      <c r="I4" s="41">
        <f>IFERROR(H4/F4,"--")</f>
        <v>0.11671219269927986</v>
      </c>
      <c r="J4" s="42" t="s">
        <v>84</v>
      </c>
      <c r="K4" s="42">
        <v>3</v>
      </c>
      <c r="L4" s="43">
        <f>H4*K4</f>
        <v>14100</v>
      </c>
      <c r="M4" s="44" t="s">
        <v>61</v>
      </c>
      <c r="N4" s="44" t="s">
        <v>61</v>
      </c>
      <c r="O4" s="37" t="s">
        <v>59</v>
      </c>
      <c r="P4" s="45">
        <v>10000</v>
      </c>
      <c r="Q4" s="45">
        <v>4100</v>
      </c>
      <c r="R4" s="45">
        <v>0</v>
      </c>
      <c r="S4" s="46"/>
    </row>
    <row r="5" spans="1:19" s="22" customFormat="1" ht="42" x14ac:dyDescent="0.4">
      <c r="A5" s="36" t="s">
        <v>85</v>
      </c>
      <c r="B5" s="37" t="s">
        <v>86</v>
      </c>
      <c r="C5" s="38" t="s">
        <v>87</v>
      </c>
      <c r="D5" s="39">
        <v>112</v>
      </c>
      <c r="E5" s="39">
        <v>113</v>
      </c>
      <c r="F5" s="40">
        <v>41910</v>
      </c>
      <c r="G5" s="40">
        <v>43620</v>
      </c>
      <c r="H5" s="40">
        <f>G5-F5</f>
        <v>1710</v>
      </c>
      <c r="I5" s="41">
        <f t="shared" ref="I5:I11" si="0">IFERROR(H5/F5,"--")</f>
        <v>4.0801717967072298E-2</v>
      </c>
      <c r="J5" s="42" t="s">
        <v>84</v>
      </c>
      <c r="K5" s="42">
        <v>3</v>
      </c>
      <c r="L5" s="43">
        <f>H5*K5</f>
        <v>5130</v>
      </c>
      <c r="M5" s="44" t="s">
        <v>61</v>
      </c>
      <c r="N5" s="44" t="s">
        <v>61</v>
      </c>
      <c r="O5" s="37" t="s">
        <v>59</v>
      </c>
      <c r="P5" s="45">
        <v>0</v>
      </c>
      <c r="Q5" s="45">
        <v>3000</v>
      </c>
      <c r="R5" s="45">
        <v>2130</v>
      </c>
      <c r="S5" s="46"/>
    </row>
    <row r="6" spans="1:19" s="22" customFormat="1" ht="17.149999999999999" customHeight="1" x14ac:dyDescent="0.4">
      <c r="A6" s="47"/>
      <c r="B6" s="48"/>
      <c r="C6" s="49"/>
      <c r="D6" s="50"/>
      <c r="E6" s="50"/>
      <c r="F6" s="51"/>
      <c r="G6" s="51"/>
      <c r="H6" s="40">
        <f t="shared" ref="H6:H11" si="1">G6-F6</f>
        <v>0</v>
      </c>
      <c r="I6" s="41" t="str">
        <f t="shared" si="0"/>
        <v>--</v>
      </c>
      <c r="J6" s="52"/>
      <c r="K6" s="52"/>
      <c r="L6" s="43">
        <f t="shared" ref="L6:L11" si="2">H6*K6</f>
        <v>0</v>
      </c>
      <c r="M6" s="53"/>
      <c r="N6" s="53"/>
      <c r="O6" s="49"/>
      <c r="P6" s="54"/>
      <c r="Q6" s="54"/>
      <c r="R6" s="54"/>
      <c r="S6" s="55"/>
    </row>
    <row r="7" spans="1:19" s="22" customFormat="1" ht="17.149999999999999" customHeight="1" x14ac:dyDescent="0.4">
      <c r="A7" s="47"/>
      <c r="B7" s="48"/>
      <c r="C7" s="49"/>
      <c r="D7" s="50"/>
      <c r="E7" s="50"/>
      <c r="F7" s="51"/>
      <c r="G7" s="51"/>
      <c r="H7" s="40">
        <f t="shared" si="1"/>
        <v>0</v>
      </c>
      <c r="I7" s="41" t="str">
        <f t="shared" si="0"/>
        <v>--</v>
      </c>
      <c r="J7" s="52"/>
      <c r="K7" s="52"/>
      <c r="L7" s="43">
        <f t="shared" si="2"/>
        <v>0</v>
      </c>
      <c r="M7" s="53"/>
      <c r="N7" s="53"/>
      <c r="O7" s="49"/>
      <c r="P7" s="54"/>
      <c r="Q7" s="54"/>
      <c r="R7" s="54"/>
      <c r="S7" s="55"/>
    </row>
    <row r="8" spans="1:19" s="22" customFormat="1" ht="17.149999999999999" customHeight="1" x14ac:dyDescent="0.4">
      <c r="A8" s="47"/>
      <c r="B8" s="48"/>
      <c r="C8" s="49"/>
      <c r="D8" s="50"/>
      <c r="E8" s="50"/>
      <c r="F8" s="51"/>
      <c r="G8" s="51"/>
      <c r="H8" s="40">
        <f t="shared" si="1"/>
        <v>0</v>
      </c>
      <c r="I8" s="41" t="str">
        <f t="shared" si="0"/>
        <v>--</v>
      </c>
      <c r="J8" s="52"/>
      <c r="K8" s="52"/>
      <c r="L8" s="43">
        <f t="shared" si="2"/>
        <v>0</v>
      </c>
      <c r="M8" s="53"/>
      <c r="N8" s="53"/>
      <c r="O8" s="49"/>
      <c r="P8" s="54"/>
      <c r="Q8" s="54"/>
      <c r="R8" s="54"/>
      <c r="S8" s="55"/>
    </row>
    <row r="9" spans="1:19" s="22" customFormat="1" ht="17.149999999999999" customHeight="1" x14ac:dyDescent="0.4">
      <c r="A9" s="47"/>
      <c r="B9" s="48"/>
      <c r="C9" s="49"/>
      <c r="D9" s="50"/>
      <c r="E9" s="50"/>
      <c r="F9" s="51"/>
      <c r="G9" s="51"/>
      <c r="H9" s="40">
        <f t="shared" si="1"/>
        <v>0</v>
      </c>
      <c r="I9" s="41" t="str">
        <f t="shared" si="0"/>
        <v>--</v>
      </c>
      <c r="J9" s="52"/>
      <c r="K9" s="52"/>
      <c r="L9" s="43">
        <f t="shared" si="2"/>
        <v>0</v>
      </c>
      <c r="M9" s="53"/>
      <c r="N9" s="53"/>
      <c r="O9" s="49"/>
      <c r="P9" s="54"/>
      <c r="Q9" s="54"/>
      <c r="R9" s="54"/>
      <c r="S9" s="55"/>
    </row>
    <row r="10" spans="1:19" s="22" customFormat="1" ht="17.149999999999999" customHeight="1" x14ac:dyDescent="0.4">
      <c r="A10" s="47"/>
      <c r="B10" s="48"/>
      <c r="C10" s="49"/>
      <c r="D10" s="50"/>
      <c r="E10" s="50"/>
      <c r="F10" s="51"/>
      <c r="G10" s="51"/>
      <c r="H10" s="40">
        <f t="shared" si="1"/>
        <v>0</v>
      </c>
      <c r="I10" s="41" t="str">
        <f t="shared" si="0"/>
        <v>--</v>
      </c>
      <c r="J10" s="52"/>
      <c r="K10" s="52"/>
      <c r="L10" s="43">
        <f t="shared" si="2"/>
        <v>0</v>
      </c>
      <c r="M10" s="53"/>
      <c r="N10" s="53"/>
      <c r="O10" s="49"/>
      <c r="P10" s="54"/>
      <c r="Q10" s="54"/>
      <c r="R10" s="54"/>
      <c r="S10" s="55"/>
    </row>
    <row r="11" spans="1:19" s="22" customFormat="1" ht="17.149999999999999" customHeight="1" thickBot="1" x14ac:dyDescent="0.45">
      <c r="A11" s="56"/>
      <c r="B11" s="57"/>
      <c r="C11" s="58"/>
      <c r="D11" s="59"/>
      <c r="E11" s="59"/>
      <c r="F11" s="60"/>
      <c r="G11" s="60"/>
      <c r="H11" s="40">
        <f t="shared" si="1"/>
        <v>0</v>
      </c>
      <c r="I11" s="41" t="str">
        <f t="shared" si="0"/>
        <v>--</v>
      </c>
      <c r="J11" s="61"/>
      <c r="K11" s="61"/>
      <c r="L11" s="43">
        <f t="shared" si="2"/>
        <v>0</v>
      </c>
      <c r="M11" s="62"/>
      <c r="N11" s="62"/>
      <c r="O11" s="58"/>
      <c r="P11" s="63"/>
      <c r="Q11" s="63"/>
      <c r="R11" s="63"/>
      <c r="S11" s="64"/>
    </row>
    <row r="12" spans="1:19" ht="17.149999999999999" customHeight="1" thickBot="1" x14ac:dyDescent="0.45">
      <c r="A12" s="232" t="s">
        <v>92</v>
      </c>
      <c r="B12" s="233"/>
      <c r="C12" s="233"/>
      <c r="D12" s="233"/>
      <c r="E12" s="233"/>
      <c r="F12" s="233"/>
      <c r="G12" s="233"/>
      <c r="H12" s="233"/>
      <c r="I12" s="233"/>
      <c r="J12" s="233"/>
      <c r="K12" s="234"/>
      <c r="L12" s="65">
        <f>SUM(L4:L11)</f>
        <v>19230</v>
      </c>
      <c r="M12" s="211"/>
      <c r="N12" s="212"/>
      <c r="O12" s="212"/>
      <c r="P12" s="65">
        <f>SUM(P4:P11)</f>
        <v>10000</v>
      </c>
      <c r="Q12" s="65">
        <f>SUM(Q4:Q11)</f>
        <v>7100</v>
      </c>
      <c r="R12" s="65">
        <f>SUM(R4:R11)</f>
        <v>2130</v>
      </c>
      <c r="S12" s="67"/>
    </row>
    <row r="13" spans="1:19" ht="17.149999999999999" customHeight="1" x14ac:dyDescent="0.4">
      <c r="D13" s="17"/>
      <c r="E13" s="17"/>
      <c r="F13" s="15"/>
      <c r="G13" s="15"/>
      <c r="J13" s="19"/>
      <c r="K13" s="19"/>
      <c r="L13" s="19"/>
    </row>
    <row r="14" spans="1:19" s="21" customFormat="1" ht="22" customHeight="1" x14ac:dyDescent="0.4">
      <c r="A14" s="20" t="s">
        <v>31</v>
      </c>
      <c r="B14" s="205" t="s">
        <v>91</v>
      </c>
      <c r="C14" s="205"/>
      <c r="D14" s="205"/>
      <c r="E14" s="205"/>
      <c r="F14" s="205"/>
      <c r="G14" s="205"/>
      <c r="H14" s="205"/>
      <c r="I14" s="205"/>
      <c r="J14" s="205"/>
      <c r="K14" s="205"/>
      <c r="L14" s="205"/>
      <c r="M14" s="205"/>
      <c r="N14" s="205"/>
      <c r="O14" s="205"/>
      <c r="P14" s="205"/>
      <c r="Q14" s="205"/>
      <c r="R14" s="205"/>
      <c r="S14" s="205"/>
    </row>
    <row r="15" spans="1:19" s="21" customFormat="1" ht="22" customHeight="1" x14ac:dyDescent="0.4">
      <c r="A15" s="20" t="s">
        <v>44</v>
      </c>
      <c r="B15" s="204" t="s">
        <v>51</v>
      </c>
      <c r="C15" s="204"/>
      <c r="D15" s="204"/>
      <c r="E15" s="204"/>
      <c r="F15" s="204"/>
      <c r="G15" s="204"/>
      <c r="H15" s="204"/>
      <c r="I15" s="204"/>
      <c r="J15" s="204"/>
      <c r="K15" s="204"/>
      <c r="L15" s="204"/>
      <c r="M15" s="204"/>
      <c r="N15" s="204"/>
      <c r="O15" s="204"/>
      <c r="P15" s="204"/>
      <c r="Q15" s="204"/>
      <c r="R15" s="204"/>
      <c r="S15" s="204"/>
    </row>
    <row r="16" spans="1:19" s="21" customFormat="1" ht="54" customHeight="1" x14ac:dyDescent="0.4">
      <c r="A16" s="20" t="s">
        <v>45</v>
      </c>
      <c r="B16" s="204" t="s">
        <v>63</v>
      </c>
      <c r="C16" s="204"/>
      <c r="D16" s="204"/>
      <c r="E16" s="204"/>
      <c r="F16" s="204"/>
      <c r="G16" s="204"/>
      <c r="H16" s="204"/>
      <c r="I16" s="204"/>
      <c r="J16" s="204"/>
      <c r="K16" s="204"/>
      <c r="L16" s="204"/>
      <c r="M16" s="204"/>
      <c r="N16" s="204"/>
      <c r="O16" s="204"/>
      <c r="P16" s="204"/>
      <c r="Q16" s="204"/>
      <c r="R16" s="204"/>
      <c r="S16" s="204"/>
    </row>
    <row r="17" spans="1:19" s="21" customFormat="1" ht="38" customHeight="1" x14ac:dyDescent="0.4">
      <c r="A17" s="20" t="s">
        <v>46</v>
      </c>
      <c r="B17" s="204" t="s">
        <v>32</v>
      </c>
      <c r="C17" s="204"/>
      <c r="D17" s="204"/>
      <c r="E17" s="204"/>
      <c r="F17" s="204"/>
      <c r="G17" s="204"/>
      <c r="H17" s="204"/>
      <c r="I17" s="204"/>
      <c r="J17" s="204"/>
      <c r="K17" s="204"/>
      <c r="L17" s="204"/>
      <c r="M17" s="204"/>
      <c r="N17" s="204"/>
      <c r="O17" s="204"/>
      <c r="P17" s="204"/>
      <c r="Q17" s="204"/>
      <c r="R17" s="204"/>
      <c r="S17" s="204"/>
    </row>
    <row r="18" spans="1:19" s="21" customFormat="1" ht="38" customHeight="1" x14ac:dyDescent="0.4">
      <c r="A18" s="20" t="s">
        <v>88</v>
      </c>
      <c r="B18" s="204" t="s">
        <v>166</v>
      </c>
      <c r="C18" s="204"/>
      <c r="D18" s="204"/>
      <c r="E18" s="204"/>
      <c r="F18" s="204"/>
      <c r="G18" s="204"/>
      <c r="H18" s="204"/>
      <c r="I18" s="204"/>
      <c r="J18" s="204"/>
      <c r="K18" s="204"/>
      <c r="L18" s="204"/>
      <c r="M18" s="204"/>
      <c r="N18" s="204"/>
      <c r="O18" s="204"/>
      <c r="P18" s="204"/>
      <c r="Q18" s="204"/>
      <c r="R18" s="204"/>
      <c r="S18" s="204"/>
    </row>
    <row r="19" spans="1:19" s="21" customFormat="1" ht="72" customHeight="1" x14ac:dyDescent="0.4">
      <c r="A19" s="20" t="s">
        <v>89</v>
      </c>
      <c r="B19" s="204" t="s">
        <v>143</v>
      </c>
      <c r="C19" s="204"/>
      <c r="D19" s="204"/>
      <c r="E19" s="204"/>
      <c r="F19" s="204"/>
      <c r="G19" s="204"/>
      <c r="H19" s="204"/>
      <c r="I19" s="204"/>
      <c r="J19" s="204"/>
      <c r="K19" s="204"/>
      <c r="L19" s="204"/>
      <c r="M19" s="204"/>
      <c r="N19" s="204"/>
      <c r="O19" s="204"/>
      <c r="P19" s="204"/>
      <c r="Q19" s="204"/>
      <c r="R19" s="204"/>
      <c r="S19" s="204"/>
    </row>
    <row r="20" spans="1:19" s="21" customFormat="1" ht="22" customHeight="1" x14ac:dyDescent="0.4">
      <c r="A20" s="20" t="s">
        <v>90</v>
      </c>
      <c r="B20" s="205" t="s">
        <v>33</v>
      </c>
      <c r="C20" s="205"/>
      <c r="D20" s="205"/>
      <c r="E20" s="205"/>
      <c r="F20" s="205"/>
      <c r="G20" s="205"/>
      <c r="H20" s="205"/>
      <c r="I20" s="205"/>
      <c r="J20" s="205"/>
      <c r="K20" s="205"/>
      <c r="L20" s="205"/>
      <c r="M20" s="205"/>
      <c r="N20" s="205"/>
      <c r="O20" s="205"/>
      <c r="P20" s="205"/>
      <c r="Q20" s="205"/>
      <c r="R20" s="205"/>
      <c r="S20" s="205"/>
    </row>
  </sheetData>
  <mergeCells count="26">
    <mergeCell ref="B20:S20"/>
    <mergeCell ref="O1:O3"/>
    <mergeCell ref="S1:S3"/>
    <mergeCell ref="M1:M3"/>
    <mergeCell ref="N1:N3"/>
    <mergeCell ref="B1:B3"/>
    <mergeCell ref="C1:C3"/>
    <mergeCell ref="H1:H3"/>
    <mergeCell ref="J1:J3"/>
    <mergeCell ref="B16:S16"/>
    <mergeCell ref="K1:K3"/>
    <mergeCell ref="I1:I3"/>
    <mergeCell ref="Q2:R2"/>
    <mergeCell ref="L1:L3"/>
    <mergeCell ref="A12:K12"/>
    <mergeCell ref="A1:A3"/>
    <mergeCell ref="P1:R1"/>
    <mergeCell ref="P2:P3"/>
    <mergeCell ref="D1:E2"/>
    <mergeCell ref="F1:G2"/>
    <mergeCell ref="M12:O12"/>
    <mergeCell ref="B19:S19"/>
    <mergeCell ref="B18:S18"/>
    <mergeCell ref="B14:S14"/>
    <mergeCell ref="B17:S17"/>
    <mergeCell ref="B15:S15"/>
  </mergeCells>
  <phoneticPr fontId="2" type="noConversion"/>
  <printOptions horizontalCentered="1"/>
  <pageMargins left="0.39370078740157483" right="0.39370078740157483" top="0.98425196850393704" bottom="0.78740157480314965" header="0.47244094488188981" footer="0.39370078740157483"/>
  <pageSetup paperSize="9" scale="95" orientation="landscape" errors="blank" horizontalDpi="300" verticalDpi="300" r:id="rId1"/>
  <headerFooter alignWithMargins="0">
    <oddHeader>&amp;L&amp;"微軟正黑體,粗體"&amp;16附件二&amp;C&amp;"微軟正黑體,粗體"&amp;16 &amp;U114年度&amp;U　教師本俸差額執行表</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F7ACC-D117-4A4E-98EC-83E9B4587393}">
  <sheetPr>
    <tabColor rgb="FF92D050"/>
  </sheetPr>
  <dimension ref="A1:S20"/>
  <sheetViews>
    <sheetView zoomScaleNormal="100" workbookViewId="0">
      <pane ySplit="3" topLeftCell="A4" activePane="bottomLeft" state="frozen"/>
      <selection pane="bottomLeft" sqref="A1:A3"/>
    </sheetView>
  </sheetViews>
  <sheetFormatPr defaultColWidth="9" defaultRowHeight="14.5" x14ac:dyDescent="0.4"/>
  <cols>
    <col min="1" max="1" width="6.1796875" style="15" customWidth="1"/>
    <col min="2" max="2" width="9" style="15" bestFit="1" customWidth="1"/>
    <col min="3" max="3" width="9.6328125" style="15" customWidth="1"/>
    <col min="4" max="5" width="6.6328125" style="23" customWidth="1"/>
    <col min="6" max="7" width="7.81640625" style="16" customWidth="1"/>
    <col min="8" max="8" width="7.6328125" style="15" customWidth="1"/>
    <col min="9" max="9" width="8.1796875" style="15" customWidth="1"/>
    <col min="10" max="10" width="8.6328125" style="16" customWidth="1"/>
    <col min="11" max="11" width="5.1796875" style="16" customWidth="1"/>
    <col min="12" max="14" width="8.81640625" style="16" customWidth="1"/>
    <col min="15" max="15" width="7.6328125" style="15" customWidth="1"/>
    <col min="16" max="16" width="8.1796875" style="15" customWidth="1"/>
    <col min="17" max="18" width="7.81640625" style="15" customWidth="1"/>
    <col min="19" max="19" width="5" style="15" customWidth="1"/>
    <col min="20" max="16384" width="9" style="15"/>
  </cols>
  <sheetData>
    <row r="1" spans="1:19" s="17" customFormat="1" ht="14.5" customHeight="1" x14ac:dyDescent="0.4">
      <c r="A1" s="235" t="s">
        <v>94</v>
      </c>
      <c r="B1" s="223" t="s">
        <v>95</v>
      </c>
      <c r="C1" s="225" t="s">
        <v>28</v>
      </c>
      <c r="D1" s="207" t="s">
        <v>58</v>
      </c>
      <c r="E1" s="208"/>
      <c r="F1" s="207" t="s">
        <v>35</v>
      </c>
      <c r="G1" s="208"/>
      <c r="H1" s="213" t="s">
        <v>96</v>
      </c>
      <c r="I1" s="213" t="s">
        <v>78</v>
      </c>
      <c r="J1" s="219" t="s">
        <v>40</v>
      </c>
      <c r="K1" s="213" t="s">
        <v>41</v>
      </c>
      <c r="L1" s="230" t="s">
        <v>42</v>
      </c>
      <c r="M1" s="219" t="s">
        <v>29</v>
      </c>
      <c r="N1" s="213" t="s">
        <v>97</v>
      </c>
      <c r="O1" s="213" t="s">
        <v>93</v>
      </c>
      <c r="P1" s="170" t="s">
        <v>98</v>
      </c>
      <c r="Q1" s="145"/>
      <c r="R1" s="145"/>
      <c r="S1" s="216" t="s">
        <v>17</v>
      </c>
    </row>
    <row r="2" spans="1:19" s="17" customFormat="1" ht="14.5" customHeight="1" x14ac:dyDescent="0.4">
      <c r="A2" s="236"/>
      <c r="B2" s="224"/>
      <c r="C2" s="226"/>
      <c r="D2" s="209"/>
      <c r="E2" s="210"/>
      <c r="F2" s="209"/>
      <c r="G2" s="210"/>
      <c r="H2" s="214"/>
      <c r="I2" s="214"/>
      <c r="J2" s="220"/>
      <c r="K2" s="214"/>
      <c r="L2" s="231"/>
      <c r="M2" s="220"/>
      <c r="N2" s="214"/>
      <c r="O2" s="214"/>
      <c r="P2" s="200" t="s">
        <v>162</v>
      </c>
      <c r="Q2" s="228" t="s">
        <v>76</v>
      </c>
      <c r="R2" s="229"/>
      <c r="S2" s="217"/>
    </row>
    <row r="3" spans="1:19" ht="17.149999999999999" customHeight="1" x14ac:dyDescent="0.4">
      <c r="A3" s="237"/>
      <c r="B3" s="221"/>
      <c r="C3" s="227"/>
      <c r="D3" s="66" t="s">
        <v>25</v>
      </c>
      <c r="E3" s="66" t="s">
        <v>26</v>
      </c>
      <c r="F3" s="66" t="s">
        <v>25</v>
      </c>
      <c r="G3" s="66" t="s">
        <v>26</v>
      </c>
      <c r="H3" s="215"/>
      <c r="I3" s="215"/>
      <c r="J3" s="227"/>
      <c r="K3" s="215"/>
      <c r="L3" s="227"/>
      <c r="M3" s="221"/>
      <c r="N3" s="222"/>
      <c r="O3" s="215"/>
      <c r="P3" s="206"/>
      <c r="Q3" s="35" t="s">
        <v>79</v>
      </c>
      <c r="R3" s="35" t="s">
        <v>80</v>
      </c>
      <c r="S3" s="218"/>
    </row>
    <row r="4" spans="1:19" s="22" customFormat="1" ht="42" x14ac:dyDescent="0.4">
      <c r="A4" s="36" t="s">
        <v>81</v>
      </c>
      <c r="B4" s="37" t="s">
        <v>82</v>
      </c>
      <c r="C4" s="38" t="s">
        <v>83</v>
      </c>
      <c r="D4" s="39">
        <v>110</v>
      </c>
      <c r="E4" s="39">
        <v>114</v>
      </c>
      <c r="F4" s="40">
        <v>59895</v>
      </c>
      <c r="G4" s="40">
        <v>73800</v>
      </c>
      <c r="H4" s="40">
        <f>G4-F4</f>
        <v>13905</v>
      </c>
      <c r="I4" s="41">
        <f>IFERROR(H4/F4,"--")</f>
        <v>0.23215627347858753</v>
      </c>
      <c r="J4" s="42" t="s">
        <v>84</v>
      </c>
      <c r="K4" s="42">
        <v>3</v>
      </c>
      <c r="L4" s="43">
        <f>H4*K4</f>
        <v>41715</v>
      </c>
      <c r="M4" s="44" t="s">
        <v>61</v>
      </c>
      <c r="N4" s="44" t="s">
        <v>61</v>
      </c>
      <c r="O4" s="37" t="s">
        <v>59</v>
      </c>
      <c r="P4" s="45">
        <v>25000</v>
      </c>
      <c r="Q4" s="45">
        <v>15000</v>
      </c>
      <c r="R4" s="45">
        <v>1715</v>
      </c>
      <c r="S4" s="46"/>
    </row>
    <row r="5" spans="1:19" s="22" customFormat="1" ht="42" x14ac:dyDescent="0.4">
      <c r="A5" s="36" t="s">
        <v>85</v>
      </c>
      <c r="B5" s="37" t="s">
        <v>86</v>
      </c>
      <c r="C5" s="38" t="s">
        <v>87</v>
      </c>
      <c r="D5" s="39">
        <v>112</v>
      </c>
      <c r="E5" s="39">
        <v>113</v>
      </c>
      <c r="F5" s="40">
        <v>62300</v>
      </c>
      <c r="G5" s="40">
        <v>71650</v>
      </c>
      <c r="H5" s="40">
        <f>G5-F5</f>
        <v>9350</v>
      </c>
      <c r="I5" s="41">
        <f t="shared" ref="I5:I11" si="0">IFERROR(H5/F5,"--")</f>
        <v>0.15008025682182985</v>
      </c>
      <c r="J5" s="42" t="s">
        <v>84</v>
      </c>
      <c r="K5" s="42">
        <v>3</v>
      </c>
      <c r="L5" s="43">
        <f>H5*K5</f>
        <v>28050</v>
      </c>
      <c r="M5" s="44" t="s">
        <v>61</v>
      </c>
      <c r="N5" s="44" t="s">
        <v>61</v>
      </c>
      <c r="O5" s="37" t="s">
        <v>59</v>
      </c>
      <c r="P5" s="45">
        <v>0</v>
      </c>
      <c r="Q5" s="45">
        <v>20000</v>
      </c>
      <c r="R5" s="45">
        <v>8050</v>
      </c>
      <c r="S5" s="46"/>
    </row>
    <row r="6" spans="1:19" s="22" customFormat="1" ht="17.149999999999999" customHeight="1" x14ac:dyDescent="0.4">
      <c r="A6" s="47"/>
      <c r="B6" s="48"/>
      <c r="C6" s="49"/>
      <c r="D6" s="50"/>
      <c r="E6" s="50"/>
      <c r="F6" s="51"/>
      <c r="G6" s="51"/>
      <c r="H6" s="40">
        <f t="shared" ref="H6:H11" si="1">G6-F6</f>
        <v>0</v>
      </c>
      <c r="I6" s="41" t="str">
        <f t="shared" si="0"/>
        <v>--</v>
      </c>
      <c r="J6" s="52"/>
      <c r="K6" s="52"/>
      <c r="L6" s="43">
        <f t="shared" ref="L6:L11" si="2">H6*K6</f>
        <v>0</v>
      </c>
      <c r="M6" s="53"/>
      <c r="N6" s="53"/>
      <c r="O6" s="49"/>
      <c r="P6" s="54"/>
      <c r="Q6" s="54"/>
      <c r="R6" s="54"/>
      <c r="S6" s="55"/>
    </row>
    <row r="7" spans="1:19" s="22" customFormat="1" ht="17.149999999999999" customHeight="1" x14ac:dyDescent="0.4">
      <c r="A7" s="47"/>
      <c r="B7" s="48"/>
      <c r="C7" s="49"/>
      <c r="D7" s="50"/>
      <c r="E7" s="50"/>
      <c r="F7" s="51"/>
      <c r="G7" s="51"/>
      <c r="H7" s="40">
        <f t="shared" si="1"/>
        <v>0</v>
      </c>
      <c r="I7" s="41" t="str">
        <f t="shared" si="0"/>
        <v>--</v>
      </c>
      <c r="J7" s="52"/>
      <c r="K7" s="52"/>
      <c r="L7" s="43">
        <f t="shared" si="2"/>
        <v>0</v>
      </c>
      <c r="M7" s="53"/>
      <c r="N7" s="53"/>
      <c r="O7" s="49"/>
      <c r="P7" s="54"/>
      <c r="Q7" s="54"/>
      <c r="R7" s="54"/>
      <c r="S7" s="55"/>
    </row>
    <row r="8" spans="1:19" s="22" customFormat="1" ht="17.149999999999999" customHeight="1" x14ac:dyDescent="0.4">
      <c r="A8" s="47"/>
      <c r="B8" s="48"/>
      <c r="C8" s="49"/>
      <c r="D8" s="50"/>
      <c r="E8" s="50"/>
      <c r="F8" s="51"/>
      <c r="G8" s="51"/>
      <c r="H8" s="40">
        <f t="shared" si="1"/>
        <v>0</v>
      </c>
      <c r="I8" s="41" t="str">
        <f t="shared" si="0"/>
        <v>--</v>
      </c>
      <c r="J8" s="52"/>
      <c r="K8" s="52"/>
      <c r="L8" s="43">
        <f t="shared" si="2"/>
        <v>0</v>
      </c>
      <c r="M8" s="53"/>
      <c r="N8" s="53"/>
      <c r="O8" s="49"/>
      <c r="P8" s="54"/>
      <c r="Q8" s="54"/>
      <c r="R8" s="54"/>
      <c r="S8" s="55"/>
    </row>
    <row r="9" spans="1:19" s="22" customFormat="1" ht="17.149999999999999" customHeight="1" x14ac:dyDescent="0.4">
      <c r="A9" s="47"/>
      <c r="B9" s="48"/>
      <c r="C9" s="49"/>
      <c r="D9" s="50"/>
      <c r="E9" s="50"/>
      <c r="F9" s="51"/>
      <c r="G9" s="51"/>
      <c r="H9" s="40">
        <f t="shared" si="1"/>
        <v>0</v>
      </c>
      <c r="I9" s="41" t="str">
        <f t="shared" si="0"/>
        <v>--</v>
      </c>
      <c r="J9" s="52"/>
      <c r="K9" s="52"/>
      <c r="L9" s="43">
        <f t="shared" si="2"/>
        <v>0</v>
      </c>
      <c r="M9" s="53"/>
      <c r="N9" s="53"/>
      <c r="O9" s="49"/>
      <c r="P9" s="54"/>
      <c r="Q9" s="54"/>
      <c r="R9" s="54"/>
      <c r="S9" s="55"/>
    </row>
    <row r="10" spans="1:19" s="22" customFormat="1" ht="17.149999999999999" customHeight="1" x14ac:dyDescent="0.4">
      <c r="A10" s="47"/>
      <c r="B10" s="48"/>
      <c r="C10" s="49"/>
      <c r="D10" s="50"/>
      <c r="E10" s="50"/>
      <c r="F10" s="51"/>
      <c r="G10" s="51"/>
      <c r="H10" s="40">
        <f t="shared" si="1"/>
        <v>0</v>
      </c>
      <c r="I10" s="41" t="str">
        <f t="shared" si="0"/>
        <v>--</v>
      </c>
      <c r="J10" s="52"/>
      <c r="K10" s="52"/>
      <c r="L10" s="43">
        <f t="shared" si="2"/>
        <v>0</v>
      </c>
      <c r="M10" s="53"/>
      <c r="N10" s="53"/>
      <c r="O10" s="49"/>
      <c r="P10" s="54"/>
      <c r="Q10" s="54"/>
      <c r="R10" s="54"/>
      <c r="S10" s="55"/>
    </row>
    <row r="11" spans="1:19" s="22" customFormat="1" ht="17.149999999999999" customHeight="1" thickBot="1" x14ac:dyDescent="0.45">
      <c r="A11" s="56"/>
      <c r="B11" s="57"/>
      <c r="C11" s="58"/>
      <c r="D11" s="59"/>
      <c r="E11" s="59"/>
      <c r="F11" s="60"/>
      <c r="G11" s="60"/>
      <c r="H11" s="40">
        <f t="shared" si="1"/>
        <v>0</v>
      </c>
      <c r="I11" s="41" t="str">
        <f t="shared" si="0"/>
        <v>--</v>
      </c>
      <c r="J11" s="61"/>
      <c r="K11" s="61"/>
      <c r="L11" s="43">
        <f t="shared" si="2"/>
        <v>0</v>
      </c>
      <c r="M11" s="62"/>
      <c r="N11" s="62"/>
      <c r="O11" s="58"/>
      <c r="P11" s="63"/>
      <c r="Q11" s="63"/>
      <c r="R11" s="63"/>
      <c r="S11" s="64"/>
    </row>
    <row r="12" spans="1:19" ht="17.149999999999999" customHeight="1" thickBot="1" x14ac:dyDescent="0.45">
      <c r="A12" s="232" t="s">
        <v>92</v>
      </c>
      <c r="B12" s="233"/>
      <c r="C12" s="233"/>
      <c r="D12" s="233"/>
      <c r="E12" s="233"/>
      <c r="F12" s="233"/>
      <c r="G12" s="233"/>
      <c r="H12" s="233"/>
      <c r="I12" s="233"/>
      <c r="J12" s="233"/>
      <c r="K12" s="234"/>
      <c r="L12" s="65">
        <f>SUM(L4:L11)</f>
        <v>69765</v>
      </c>
      <c r="M12" s="211"/>
      <c r="N12" s="212"/>
      <c r="O12" s="212"/>
      <c r="P12" s="68">
        <f>SUM(P4:P11)</f>
        <v>25000</v>
      </c>
      <c r="Q12" s="68">
        <f>SUM(Q4:Q11)</f>
        <v>35000</v>
      </c>
      <c r="R12" s="68">
        <f>SUM(R4:R11)</f>
        <v>9765</v>
      </c>
      <c r="S12" s="67"/>
    </row>
    <row r="13" spans="1:19" ht="17.149999999999999" customHeight="1" x14ac:dyDescent="0.4">
      <c r="D13" s="17"/>
      <c r="E13" s="17"/>
      <c r="F13" s="15"/>
      <c r="G13" s="15"/>
      <c r="J13" s="19"/>
      <c r="K13" s="19"/>
      <c r="L13" s="19"/>
    </row>
    <row r="14" spans="1:19" s="21" customFormat="1" ht="22" customHeight="1" x14ac:dyDescent="0.4">
      <c r="A14" s="20" t="s">
        <v>31</v>
      </c>
      <c r="B14" s="205" t="s">
        <v>91</v>
      </c>
      <c r="C14" s="205"/>
      <c r="D14" s="205"/>
      <c r="E14" s="205"/>
      <c r="F14" s="205"/>
      <c r="G14" s="205"/>
      <c r="H14" s="205"/>
      <c r="I14" s="205"/>
      <c r="J14" s="205"/>
      <c r="K14" s="205"/>
      <c r="L14" s="205"/>
      <c r="M14" s="205"/>
      <c r="N14" s="205"/>
      <c r="O14" s="205"/>
      <c r="P14" s="205"/>
      <c r="Q14" s="205"/>
      <c r="R14" s="205"/>
      <c r="S14" s="205"/>
    </row>
    <row r="15" spans="1:19" s="21" customFormat="1" ht="22" customHeight="1" x14ac:dyDescent="0.4">
      <c r="A15" s="20" t="s">
        <v>44</v>
      </c>
      <c r="B15" s="204" t="s">
        <v>62</v>
      </c>
      <c r="C15" s="204"/>
      <c r="D15" s="204"/>
      <c r="E15" s="204"/>
      <c r="F15" s="204"/>
      <c r="G15" s="204"/>
      <c r="H15" s="204"/>
      <c r="I15" s="204"/>
      <c r="J15" s="204"/>
      <c r="K15" s="204"/>
      <c r="L15" s="204"/>
      <c r="M15" s="204"/>
      <c r="N15" s="204"/>
      <c r="O15" s="204"/>
      <c r="P15" s="204"/>
      <c r="Q15" s="204"/>
      <c r="R15" s="204"/>
      <c r="S15" s="204"/>
    </row>
    <row r="16" spans="1:19" s="21" customFormat="1" ht="54" customHeight="1" x14ac:dyDescent="0.4">
      <c r="A16" s="20" t="s">
        <v>45</v>
      </c>
      <c r="B16" s="204" t="s">
        <v>64</v>
      </c>
      <c r="C16" s="204"/>
      <c r="D16" s="204"/>
      <c r="E16" s="204"/>
      <c r="F16" s="204"/>
      <c r="G16" s="204"/>
      <c r="H16" s="204"/>
      <c r="I16" s="204"/>
      <c r="J16" s="204"/>
      <c r="K16" s="204"/>
      <c r="L16" s="204"/>
      <c r="M16" s="204"/>
      <c r="N16" s="204"/>
      <c r="O16" s="204"/>
      <c r="P16" s="204"/>
      <c r="Q16" s="204"/>
      <c r="R16" s="204"/>
      <c r="S16" s="204"/>
    </row>
    <row r="17" spans="1:19" s="21" customFormat="1" ht="38" customHeight="1" x14ac:dyDescent="0.4">
      <c r="A17" s="20" t="s">
        <v>46</v>
      </c>
      <c r="B17" s="204" t="s">
        <v>32</v>
      </c>
      <c r="C17" s="204"/>
      <c r="D17" s="204"/>
      <c r="E17" s="204"/>
      <c r="F17" s="204"/>
      <c r="G17" s="204"/>
      <c r="H17" s="204"/>
      <c r="I17" s="204"/>
      <c r="J17" s="204"/>
      <c r="K17" s="204"/>
      <c r="L17" s="204"/>
      <c r="M17" s="204"/>
      <c r="N17" s="204"/>
      <c r="O17" s="204"/>
      <c r="P17" s="204"/>
      <c r="Q17" s="204"/>
      <c r="R17" s="204"/>
      <c r="S17" s="204"/>
    </row>
    <row r="18" spans="1:19" s="21" customFormat="1" ht="38" customHeight="1" x14ac:dyDescent="0.4">
      <c r="A18" s="20" t="s">
        <v>88</v>
      </c>
      <c r="B18" s="204" t="s">
        <v>166</v>
      </c>
      <c r="C18" s="204"/>
      <c r="D18" s="204"/>
      <c r="E18" s="204"/>
      <c r="F18" s="204"/>
      <c r="G18" s="204"/>
      <c r="H18" s="204"/>
      <c r="I18" s="204"/>
      <c r="J18" s="204"/>
      <c r="K18" s="204"/>
      <c r="L18" s="204"/>
      <c r="M18" s="204"/>
      <c r="N18" s="204"/>
      <c r="O18" s="204"/>
      <c r="P18" s="204"/>
      <c r="Q18" s="204"/>
      <c r="R18" s="204"/>
      <c r="S18" s="204"/>
    </row>
    <row r="19" spans="1:19" s="21" customFormat="1" ht="72" customHeight="1" x14ac:dyDescent="0.4">
      <c r="A19" s="20" t="s">
        <v>89</v>
      </c>
      <c r="B19" s="204" t="s">
        <v>143</v>
      </c>
      <c r="C19" s="204"/>
      <c r="D19" s="204"/>
      <c r="E19" s="204"/>
      <c r="F19" s="204"/>
      <c r="G19" s="204"/>
      <c r="H19" s="204"/>
      <c r="I19" s="204"/>
      <c r="J19" s="204"/>
      <c r="K19" s="204"/>
      <c r="L19" s="204"/>
      <c r="M19" s="204"/>
      <c r="N19" s="204"/>
      <c r="O19" s="204"/>
      <c r="P19" s="204"/>
      <c r="Q19" s="204"/>
      <c r="R19" s="204"/>
      <c r="S19" s="204"/>
    </row>
    <row r="20" spans="1:19" s="21" customFormat="1" ht="22" customHeight="1" x14ac:dyDescent="0.4">
      <c r="A20" s="20" t="s">
        <v>90</v>
      </c>
      <c r="B20" s="205" t="s">
        <v>33</v>
      </c>
      <c r="C20" s="205"/>
      <c r="D20" s="205"/>
      <c r="E20" s="205"/>
      <c r="F20" s="205"/>
      <c r="G20" s="205"/>
      <c r="H20" s="205"/>
      <c r="I20" s="205"/>
      <c r="J20" s="205"/>
      <c r="K20" s="205"/>
      <c r="L20" s="205"/>
      <c r="M20" s="205"/>
      <c r="N20" s="205"/>
      <c r="O20" s="205"/>
      <c r="P20" s="205"/>
      <c r="Q20" s="205"/>
      <c r="R20" s="205"/>
      <c r="S20" s="205"/>
    </row>
  </sheetData>
  <mergeCells count="26">
    <mergeCell ref="B19:S19"/>
    <mergeCell ref="P2:P3"/>
    <mergeCell ref="Q2:R2"/>
    <mergeCell ref="M12:O12"/>
    <mergeCell ref="B14:S14"/>
    <mergeCell ref="B18:S18"/>
    <mergeCell ref="B17:S17"/>
    <mergeCell ref="B1:B3"/>
    <mergeCell ref="C1:C3"/>
    <mergeCell ref="H1:H3"/>
    <mergeCell ref="B20:S20"/>
    <mergeCell ref="O1:O3"/>
    <mergeCell ref="S1:S3"/>
    <mergeCell ref="A12:K12"/>
    <mergeCell ref="B15:S15"/>
    <mergeCell ref="B16:S16"/>
    <mergeCell ref="I1:I3"/>
    <mergeCell ref="J1:J3"/>
    <mergeCell ref="K1:K3"/>
    <mergeCell ref="L1:L3"/>
    <mergeCell ref="M1:M3"/>
    <mergeCell ref="D1:E2"/>
    <mergeCell ref="F1:G2"/>
    <mergeCell ref="P1:R1"/>
    <mergeCell ref="N1:N3"/>
    <mergeCell ref="A1:A3"/>
  </mergeCells>
  <phoneticPr fontId="2" type="noConversion"/>
  <printOptions horizontalCentered="1"/>
  <pageMargins left="0.39370078740157483" right="0.39370078740157483" top="0.98425196850393704" bottom="0.78740157480314965" header="0.47244094488188981" footer="0.39370078740157483"/>
  <pageSetup paperSize="9" scale="95" orientation="landscape" errors="blank" horizontalDpi="300" verticalDpi="300" r:id="rId1"/>
  <headerFooter alignWithMargins="0">
    <oddHeader>&amp;L&amp;"微軟正黑體,粗體"&amp;16附件三之(一)&amp;C&amp;"微軟正黑體,粗體"&amp;16 &amp;U114年度&amp;U　學術研究加給（助理教授以上）差額執行表</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114B-A11B-493F-B5CB-68448545303F}">
  <sheetPr>
    <tabColor rgb="FF92D050"/>
  </sheetPr>
  <dimension ref="A1:S20"/>
  <sheetViews>
    <sheetView zoomScaleNormal="100" workbookViewId="0">
      <pane ySplit="3" topLeftCell="A4" activePane="bottomLeft" state="frozen"/>
      <selection pane="bottomLeft" sqref="A1:A3"/>
    </sheetView>
  </sheetViews>
  <sheetFormatPr defaultColWidth="9" defaultRowHeight="14.5" x14ac:dyDescent="0.4"/>
  <cols>
    <col min="1" max="1" width="6.1796875" style="15" customWidth="1"/>
    <col min="2" max="2" width="9" style="15" bestFit="1" customWidth="1"/>
    <col min="3" max="3" width="9.6328125" style="15" customWidth="1"/>
    <col min="4" max="5" width="6.6328125" style="23" customWidth="1"/>
    <col min="6" max="7" width="7.81640625" style="16" customWidth="1"/>
    <col min="8" max="8" width="7.6328125" style="15" customWidth="1"/>
    <col min="9" max="9" width="8.1796875" style="15" customWidth="1"/>
    <col min="10" max="10" width="8.6328125" style="16" customWidth="1"/>
    <col min="11" max="11" width="5.1796875" style="16" customWidth="1"/>
    <col min="12" max="14" width="8.81640625" style="16" customWidth="1"/>
    <col min="15" max="15" width="7.6328125" style="15" customWidth="1"/>
    <col min="16" max="16" width="8.1796875" style="15" customWidth="1"/>
    <col min="17" max="18" width="7.81640625" style="15" customWidth="1"/>
    <col min="19" max="19" width="5" style="15" customWidth="1"/>
    <col min="20" max="16384" width="9" style="15"/>
  </cols>
  <sheetData>
    <row r="1" spans="1:19" s="17" customFormat="1" ht="14.5" customHeight="1" x14ac:dyDescent="0.4">
      <c r="A1" s="235" t="s">
        <v>94</v>
      </c>
      <c r="B1" s="223" t="s">
        <v>95</v>
      </c>
      <c r="C1" s="225" t="s">
        <v>28</v>
      </c>
      <c r="D1" s="207" t="s">
        <v>58</v>
      </c>
      <c r="E1" s="208"/>
      <c r="F1" s="207" t="s">
        <v>35</v>
      </c>
      <c r="G1" s="208"/>
      <c r="H1" s="213" t="s">
        <v>96</v>
      </c>
      <c r="I1" s="213" t="s">
        <v>78</v>
      </c>
      <c r="J1" s="219" t="s">
        <v>40</v>
      </c>
      <c r="K1" s="213" t="s">
        <v>41</v>
      </c>
      <c r="L1" s="230" t="s">
        <v>42</v>
      </c>
      <c r="M1" s="219" t="s">
        <v>29</v>
      </c>
      <c r="N1" s="213" t="s">
        <v>97</v>
      </c>
      <c r="O1" s="213" t="s">
        <v>93</v>
      </c>
      <c r="P1" s="170" t="s">
        <v>98</v>
      </c>
      <c r="Q1" s="145"/>
      <c r="R1" s="145"/>
      <c r="S1" s="216" t="s">
        <v>17</v>
      </c>
    </row>
    <row r="2" spans="1:19" s="17" customFormat="1" ht="14.5" customHeight="1" x14ac:dyDescent="0.4">
      <c r="A2" s="236"/>
      <c r="B2" s="224"/>
      <c r="C2" s="226"/>
      <c r="D2" s="209"/>
      <c r="E2" s="210"/>
      <c r="F2" s="209"/>
      <c r="G2" s="210"/>
      <c r="H2" s="214"/>
      <c r="I2" s="214"/>
      <c r="J2" s="220"/>
      <c r="K2" s="214"/>
      <c r="L2" s="231"/>
      <c r="M2" s="220"/>
      <c r="N2" s="214"/>
      <c r="O2" s="214"/>
      <c r="P2" s="200" t="s">
        <v>162</v>
      </c>
      <c r="Q2" s="228" t="s">
        <v>76</v>
      </c>
      <c r="R2" s="229"/>
      <c r="S2" s="217"/>
    </row>
    <row r="3" spans="1:19" ht="17.149999999999999" customHeight="1" x14ac:dyDescent="0.4">
      <c r="A3" s="237"/>
      <c r="B3" s="221"/>
      <c r="C3" s="227"/>
      <c r="D3" s="66" t="s">
        <v>25</v>
      </c>
      <c r="E3" s="66" t="s">
        <v>26</v>
      </c>
      <c r="F3" s="66" t="s">
        <v>25</v>
      </c>
      <c r="G3" s="66" t="s">
        <v>26</v>
      </c>
      <c r="H3" s="215"/>
      <c r="I3" s="215"/>
      <c r="J3" s="227"/>
      <c r="K3" s="215"/>
      <c r="L3" s="227"/>
      <c r="M3" s="221"/>
      <c r="N3" s="222"/>
      <c r="O3" s="215"/>
      <c r="P3" s="206"/>
      <c r="Q3" s="35" t="s">
        <v>79</v>
      </c>
      <c r="R3" s="35" t="s">
        <v>80</v>
      </c>
      <c r="S3" s="218"/>
    </row>
    <row r="4" spans="1:19" s="22" customFormat="1" ht="42" x14ac:dyDescent="0.4">
      <c r="A4" s="36" t="s">
        <v>81</v>
      </c>
      <c r="B4" s="37" t="s">
        <v>109</v>
      </c>
      <c r="C4" s="38" t="s">
        <v>110</v>
      </c>
      <c r="D4" s="39">
        <v>110</v>
      </c>
      <c r="E4" s="39">
        <v>113</v>
      </c>
      <c r="F4" s="40">
        <v>31925</v>
      </c>
      <c r="G4" s="40">
        <v>34540</v>
      </c>
      <c r="H4" s="40">
        <f>G4-F4</f>
        <v>2615</v>
      </c>
      <c r="I4" s="41">
        <f>IFERROR(H4/F4,"--")</f>
        <v>8.1910728269381367E-2</v>
      </c>
      <c r="J4" s="42" t="s">
        <v>84</v>
      </c>
      <c r="K4" s="42">
        <v>3</v>
      </c>
      <c r="L4" s="43">
        <f>H4*K4</f>
        <v>7845</v>
      </c>
      <c r="M4" s="44" t="s">
        <v>61</v>
      </c>
      <c r="N4" s="44" t="s">
        <v>61</v>
      </c>
      <c r="O4" s="37" t="s">
        <v>59</v>
      </c>
      <c r="P4" s="45">
        <v>5000</v>
      </c>
      <c r="Q4" s="45">
        <v>2000</v>
      </c>
      <c r="R4" s="45">
        <v>845</v>
      </c>
      <c r="S4" s="46"/>
    </row>
    <row r="5" spans="1:19" s="22" customFormat="1" ht="42" x14ac:dyDescent="0.4">
      <c r="A5" s="36" t="s">
        <v>85</v>
      </c>
      <c r="B5" s="37" t="s">
        <v>111</v>
      </c>
      <c r="C5" s="38" t="s">
        <v>112</v>
      </c>
      <c r="D5" s="39">
        <v>112</v>
      </c>
      <c r="E5" s="39">
        <v>114</v>
      </c>
      <c r="F5" s="40">
        <v>33210</v>
      </c>
      <c r="G5" s="40">
        <v>35580</v>
      </c>
      <c r="H5" s="40">
        <f>G5-F5</f>
        <v>2370</v>
      </c>
      <c r="I5" s="41">
        <f>IFERROR(H5/F5,"--")</f>
        <v>7.1364046973803066E-2</v>
      </c>
      <c r="J5" s="42" t="s">
        <v>84</v>
      </c>
      <c r="K5" s="42">
        <v>3</v>
      </c>
      <c r="L5" s="43">
        <f>H5*K5</f>
        <v>7110</v>
      </c>
      <c r="M5" s="44" t="s">
        <v>61</v>
      </c>
      <c r="N5" s="44" t="s">
        <v>61</v>
      </c>
      <c r="O5" s="37" t="s">
        <v>59</v>
      </c>
      <c r="P5" s="45">
        <v>0</v>
      </c>
      <c r="Q5" s="45">
        <v>7110</v>
      </c>
      <c r="R5" s="45">
        <v>0</v>
      </c>
      <c r="S5" s="46"/>
    </row>
    <row r="6" spans="1:19" s="22" customFormat="1" ht="17.149999999999999" customHeight="1" x14ac:dyDescent="0.4">
      <c r="A6" s="47"/>
      <c r="B6" s="48"/>
      <c r="C6" s="49"/>
      <c r="D6" s="50"/>
      <c r="E6" s="50"/>
      <c r="F6" s="51"/>
      <c r="G6" s="51"/>
      <c r="H6" s="40">
        <f t="shared" ref="H6:H11" si="0">G6-F6</f>
        <v>0</v>
      </c>
      <c r="I6" s="41" t="str">
        <f t="shared" ref="I6:I11" si="1">IFERROR(H6/F6,"--")</f>
        <v>--</v>
      </c>
      <c r="J6" s="52"/>
      <c r="K6" s="52"/>
      <c r="L6" s="43">
        <f t="shared" ref="L6:L11" si="2">H6*K6</f>
        <v>0</v>
      </c>
      <c r="M6" s="53"/>
      <c r="N6" s="53"/>
      <c r="O6" s="49"/>
      <c r="P6" s="54"/>
      <c r="Q6" s="54"/>
      <c r="R6" s="54"/>
      <c r="S6" s="55"/>
    </row>
    <row r="7" spans="1:19" s="22" customFormat="1" ht="17.149999999999999" customHeight="1" x14ac:dyDescent="0.4">
      <c r="A7" s="47"/>
      <c r="B7" s="48"/>
      <c r="C7" s="49"/>
      <c r="D7" s="50"/>
      <c r="E7" s="50"/>
      <c r="F7" s="51"/>
      <c r="G7" s="51"/>
      <c r="H7" s="40">
        <f t="shared" si="0"/>
        <v>0</v>
      </c>
      <c r="I7" s="41" t="str">
        <f t="shared" si="1"/>
        <v>--</v>
      </c>
      <c r="J7" s="52"/>
      <c r="K7" s="52"/>
      <c r="L7" s="43">
        <f t="shared" si="2"/>
        <v>0</v>
      </c>
      <c r="M7" s="53"/>
      <c r="N7" s="53"/>
      <c r="O7" s="49"/>
      <c r="P7" s="54"/>
      <c r="Q7" s="54"/>
      <c r="R7" s="54"/>
      <c r="S7" s="55"/>
    </row>
    <row r="8" spans="1:19" s="22" customFormat="1" ht="17.149999999999999" customHeight="1" x14ac:dyDescent="0.4">
      <c r="A8" s="47"/>
      <c r="B8" s="48"/>
      <c r="C8" s="49"/>
      <c r="D8" s="50"/>
      <c r="E8" s="50"/>
      <c r="F8" s="51"/>
      <c r="G8" s="51"/>
      <c r="H8" s="40">
        <f t="shared" si="0"/>
        <v>0</v>
      </c>
      <c r="I8" s="41" t="str">
        <f t="shared" si="1"/>
        <v>--</v>
      </c>
      <c r="J8" s="52"/>
      <c r="K8" s="52"/>
      <c r="L8" s="43">
        <f t="shared" si="2"/>
        <v>0</v>
      </c>
      <c r="M8" s="53"/>
      <c r="N8" s="53"/>
      <c r="O8" s="49"/>
      <c r="P8" s="54"/>
      <c r="Q8" s="54"/>
      <c r="R8" s="54"/>
      <c r="S8" s="55"/>
    </row>
    <row r="9" spans="1:19" s="22" customFormat="1" ht="17.149999999999999" customHeight="1" x14ac:dyDescent="0.4">
      <c r="A9" s="47"/>
      <c r="B9" s="48"/>
      <c r="C9" s="49"/>
      <c r="D9" s="50"/>
      <c r="E9" s="50"/>
      <c r="F9" s="51"/>
      <c r="G9" s="51"/>
      <c r="H9" s="40">
        <f t="shared" si="0"/>
        <v>0</v>
      </c>
      <c r="I9" s="41" t="str">
        <f t="shared" si="1"/>
        <v>--</v>
      </c>
      <c r="J9" s="52"/>
      <c r="K9" s="52"/>
      <c r="L9" s="43">
        <f t="shared" si="2"/>
        <v>0</v>
      </c>
      <c r="M9" s="53"/>
      <c r="N9" s="53"/>
      <c r="O9" s="49"/>
      <c r="P9" s="54"/>
      <c r="Q9" s="54"/>
      <c r="R9" s="54"/>
      <c r="S9" s="55"/>
    </row>
    <row r="10" spans="1:19" s="22" customFormat="1" ht="17.149999999999999" customHeight="1" x14ac:dyDescent="0.4">
      <c r="A10" s="47"/>
      <c r="B10" s="48"/>
      <c r="C10" s="49"/>
      <c r="D10" s="50"/>
      <c r="E10" s="50"/>
      <c r="F10" s="51"/>
      <c r="G10" s="51"/>
      <c r="H10" s="40">
        <f t="shared" si="0"/>
        <v>0</v>
      </c>
      <c r="I10" s="41" t="str">
        <f t="shared" si="1"/>
        <v>--</v>
      </c>
      <c r="J10" s="52"/>
      <c r="K10" s="52"/>
      <c r="L10" s="43">
        <f t="shared" si="2"/>
        <v>0</v>
      </c>
      <c r="M10" s="53"/>
      <c r="N10" s="53"/>
      <c r="O10" s="49"/>
      <c r="P10" s="54"/>
      <c r="Q10" s="54"/>
      <c r="R10" s="54"/>
      <c r="S10" s="55"/>
    </row>
    <row r="11" spans="1:19" s="22" customFormat="1" ht="17.149999999999999" customHeight="1" thickBot="1" x14ac:dyDescent="0.45">
      <c r="A11" s="56"/>
      <c r="B11" s="57"/>
      <c r="C11" s="58"/>
      <c r="D11" s="59"/>
      <c r="E11" s="59"/>
      <c r="F11" s="60"/>
      <c r="G11" s="60"/>
      <c r="H11" s="40">
        <f t="shared" si="0"/>
        <v>0</v>
      </c>
      <c r="I11" s="41" t="str">
        <f t="shared" si="1"/>
        <v>--</v>
      </c>
      <c r="J11" s="61"/>
      <c r="K11" s="61"/>
      <c r="L11" s="43">
        <f t="shared" si="2"/>
        <v>0</v>
      </c>
      <c r="M11" s="62"/>
      <c r="N11" s="62"/>
      <c r="O11" s="58"/>
      <c r="P11" s="63"/>
      <c r="Q11" s="63"/>
      <c r="R11" s="63"/>
      <c r="S11" s="64"/>
    </row>
    <row r="12" spans="1:19" ht="17.149999999999999" customHeight="1" thickBot="1" x14ac:dyDescent="0.45">
      <c r="A12" s="232" t="s">
        <v>92</v>
      </c>
      <c r="B12" s="233"/>
      <c r="C12" s="233"/>
      <c r="D12" s="233"/>
      <c r="E12" s="233"/>
      <c r="F12" s="233"/>
      <c r="G12" s="233"/>
      <c r="H12" s="233"/>
      <c r="I12" s="233"/>
      <c r="J12" s="233"/>
      <c r="K12" s="234"/>
      <c r="L12" s="65">
        <f>SUM(L4:L11)</f>
        <v>14955</v>
      </c>
      <c r="M12" s="211"/>
      <c r="N12" s="212"/>
      <c r="O12" s="212"/>
      <c r="P12" s="68">
        <f>SUM(P4:P11)</f>
        <v>5000</v>
      </c>
      <c r="Q12" s="68">
        <f>SUM(Q4:Q11)</f>
        <v>9110</v>
      </c>
      <c r="R12" s="68">
        <f>SUM(R4:R11)</f>
        <v>845</v>
      </c>
      <c r="S12" s="67"/>
    </row>
    <row r="13" spans="1:19" ht="17.149999999999999" customHeight="1" x14ac:dyDescent="0.4">
      <c r="D13" s="17"/>
      <c r="E13" s="17"/>
      <c r="F13" s="15"/>
      <c r="G13" s="15"/>
      <c r="J13" s="19"/>
      <c r="K13" s="19"/>
      <c r="L13" s="19"/>
    </row>
    <row r="14" spans="1:19" s="21" customFormat="1" ht="22" customHeight="1" x14ac:dyDescent="0.4">
      <c r="A14" s="20" t="s">
        <v>31</v>
      </c>
      <c r="B14" s="205" t="s">
        <v>91</v>
      </c>
      <c r="C14" s="205"/>
      <c r="D14" s="205"/>
      <c r="E14" s="205"/>
      <c r="F14" s="205"/>
      <c r="G14" s="205"/>
      <c r="H14" s="205"/>
      <c r="I14" s="205"/>
      <c r="J14" s="205"/>
      <c r="K14" s="205"/>
      <c r="L14" s="205"/>
      <c r="M14" s="205"/>
      <c r="N14" s="205"/>
      <c r="O14" s="205"/>
      <c r="P14" s="205"/>
      <c r="Q14" s="205"/>
      <c r="R14" s="205"/>
      <c r="S14" s="205"/>
    </row>
    <row r="15" spans="1:19" s="21" customFormat="1" ht="22" customHeight="1" x14ac:dyDescent="0.4">
      <c r="A15" s="20" t="s">
        <v>44</v>
      </c>
      <c r="B15" s="204" t="s">
        <v>62</v>
      </c>
      <c r="C15" s="204"/>
      <c r="D15" s="204"/>
      <c r="E15" s="204"/>
      <c r="F15" s="204"/>
      <c r="G15" s="204"/>
      <c r="H15" s="204"/>
      <c r="I15" s="204"/>
      <c r="J15" s="204"/>
      <c r="K15" s="204"/>
      <c r="L15" s="204"/>
      <c r="M15" s="204"/>
      <c r="N15" s="204"/>
      <c r="O15" s="204"/>
      <c r="P15" s="204"/>
      <c r="Q15" s="204"/>
      <c r="R15" s="204"/>
      <c r="S15" s="204"/>
    </row>
    <row r="16" spans="1:19" s="21" customFormat="1" ht="54" customHeight="1" x14ac:dyDescent="0.4">
      <c r="A16" s="20" t="s">
        <v>45</v>
      </c>
      <c r="B16" s="204" t="s">
        <v>64</v>
      </c>
      <c r="C16" s="204"/>
      <c r="D16" s="204"/>
      <c r="E16" s="204"/>
      <c r="F16" s="204"/>
      <c r="G16" s="204"/>
      <c r="H16" s="204"/>
      <c r="I16" s="204"/>
      <c r="J16" s="204"/>
      <c r="K16" s="204"/>
      <c r="L16" s="204"/>
      <c r="M16" s="204"/>
      <c r="N16" s="204"/>
      <c r="O16" s="204"/>
      <c r="P16" s="204"/>
      <c r="Q16" s="204"/>
      <c r="R16" s="204"/>
      <c r="S16" s="204"/>
    </row>
    <row r="17" spans="1:19" s="21" customFormat="1" ht="38" customHeight="1" x14ac:dyDescent="0.4">
      <c r="A17" s="20" t="s">
        <v>46</v>
      </c>
      <c r="B17" s="204" t="s">
        <v>32</v>
      </c>
      <c r="C17" s="204"/>
      <c r="D17" s="204"/>
      <c r="E17" s="204"/>
      <c r="F17" s="204"/>
      <c r="G17" s="204"/>
      <c r="H17" s="204"/>
      <c r="I17" s="204"/>
      <c r="J17" s="204"/>
      <c r="K17" s="204"/>
      <c r="L17" s="204"/>
      <c r="M17" s="204"/>
      <c r="N17" s="204"/>
      <c r="O17" s="204"/>
      <c r="P17" s="204"/>
      <c r="Q17" s="204"/>
      <c r="R17" s="204"/>
      <c r="S17" s="204"/>
    </row>
    <row r="18" spans="1:19" s="21" customFormat="1" ht="38" customHeight="1" x14ac:dyDescent="0.4">
      <c r="A18" s="20" t="s">
        <v>88</v>
      </c>
      <c r="B18" s="204" t="s">
        <v>166</v>
      </c>
      <c r="C18" s="204"/>
      <c r="D18" s="204"/>
      <c r="E18" s="204"/>
      <c r="F18" s="204"/>
      <c r="G18" s="204"/>
      <c r="H18" s="204"/>
      <c r="I18" s="204"/>
      <c r="J18" s="204"/>
      <c r="K18" s="204"/>
      <c r="L18" s="204"/>
      <c r="M18" s="204"/>
      <c r="N18" s="204"/>
      <c r="O18" s="204"/>
      <c r="P18" s="204"/>
      <c r="Q18" s="204"/>
      <c r="R18" s="204"/>
      <c r="S18" s="204"/>
    </row>
    <row r="19" spans="1:19" s="21" customFormat="1" ht="72" customHeight="1" x14ac:dyDescent="0.4">
      <c r="A19" s="20" t="s">
        <v>89</v>
      </c>
      <c r="B19" s="204" t="s">
        <v>143</v>
      </c>
      <c r="C19" s="204"/>
      <c r="D19" s="204"/>
      <c r="E19" s="204"/>
      <c r="F19" s="204"/>
      <c r="G19" s="204"/>
      <c r="H19" s="204"/>
      <c r="I19" s="204"/>
      <c r="J19" s="204"/>
      <c r="K19" s="204"/>
      <c r="L19" s="204"/>
      <c r="M19" s="204"/>
      <c r="N19" s="204"/>
      <c r="O19" s="204"/>
      <c r="P19" s="204"/>
      <c r="Q19" s="204"/>
      <c r="R19" s="204"/>
      <c r="S19" s="204"/>
    </row>
    <row r="20" spans="1:19" s="21" customFormat="1" ht="22" customHeight="1" x14ac:dyDescent="0.4">
      <c r="A20" s="20" t="s">
        <v>90</v>
      </c>
      <c r="B20" s="205" t="s">
        <v>33</v>
      </c>
      <c r="C20" s="205"/>
      <c r="D20" s="205"/>
      <c r="E20" s="205"/>
      <c r="F20" s="205"/>
      <c r="G20" s="205"/>
      <c r="H20" s="205"/>
      <c r="I20" s="205"/>
      <c r="J20" s="205"/>
      <c r="K20" s="205"/>
      <c r="L20" s="205"/>
      <c r="M20" s="205"/>
      <c r="N20" s="205"/>
      <c r="O20" s="205"/>
      <c r="P20" s="205"/>
      <c r="Q20" s="205"/>
      <c r="R20" s="205"/>
      <c r="S20" s="205"/>
    </row>
  </sheetData>
  <mergeCells count="26">
    <mergeCell ref="B19:S19"/>
    <mergeCell ref="P2:P3"/>
    <mergeCell ref="Q2:R2"/>
    <mergeCell ref="M12:O12"/>
    <mergeCell ref="B14:S14"/>
    <mergeCell ref="B18:S18"/>
    <mergeCell ref="B17:S17"/>
    <mergeCell ref="B1:B3"/>
    <mergeCell ref="C1:C3"/>
    <mergeCell ref="H1:H3"/>
    <mergeCell ref="B20:S20"/>
    <mergeCell ref="O1:O3"/>
    <mergeCell ref="S1:S3"/>
    <mergeCell ref="A12:K12"/>
    <mergeCell ref="B15:S15"/>
    <mergeCell ref="B16:S16"/>
    <mergeCell ref="I1:I3"/>
    <mergeCell ref="J1:J3"/>
    <mergeCell ref="K1:K3"/>
    <mergeCell ref="L1:L3"/>
    <mergeCell ref="M1:M3"/>
    <mergeCell ref="D1:E2"/>
    <mergeCell ref="F1:G2"/>
    <mergeCell ref="P1:R1"/>
    <mergeCell ref="N1:N3"/>
    <mergeCell ref="A1:A3"/>
  </mergeCells>
  <phoneticPr fontId="2" type="noConversion"/>
  <printOptions horizontalCentered="1"/>
  <pageMargins left="0.39370078740157483" right="0.39370078740157483" top="0.98425196850393704" bottom="0.78740157480314965" header="0.47244094488188981" footer="0.39370078740157483"/>
  <pageSetup paperSize="9" scale="95" orientation="landscape" errors="blank" horizontalDpi="300" verticalDpi="300" r:id="rId1"/>
  <headerFooter alignWithMargins="0">
    <oddHeader>&amp;L&amp;"微軟正黑體,粗體"&amp;16附件三之(二)&amp;C&amp;"微軟正黑體,粗體"&amp;16 &amp;U114年度&amp;U　學術研究加給（講師及助教）差額執行表</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22AEB-9AB5-40A3-BA16-0376DFE425F9}">
  <sheetPr>
    <tabColor rgb="FF92D050"/>
  </sheetPr>
  <dimension ref="A1:P17"/>
  <sheetViews>
    <sheetView zoomScaleNormal="100" workbookViewId="0">
      <pane ySplit="2" topLeftCell="A3" activePane="bottomLeft" state="frozen"/>
      <selection pane="bottomLeft" sqref="A1:A2"/>
    </sheetView>
  </sheetViews>
  <sheetFormatPr defaultColWidth="9" defaultRowHeight="14.5" x14ac:dyDescent="0.4"/>
  <cols>
    <col min="1" max="1" width="6.6328125" style="15" customWidth="1"/>
    <col min="2" max="2" width="9" style="15" bestFit="1" customWidth="1"/>
    <col min="3" max="3" width="15.6328125" style="15" customWidth="1"/>
    <col min="4" max="5" width="7.1796875" style="23" customWidth="1"/>
    <col min="6" max="7" width="8.6328125" style="16" customWidth="1"/>
    <col min="8" max="9" width="9.1796875" style="15" customWidth="1"/>
    <col min="10" max="10" width="8.6328125" style="16" customWidth="1"/>
    <col min="11" max="11" width="5.6328125" style="16" customWidth="1"/>
    <col min="12" max="12" width="10.6328125" style="16" customWidth="1"/>
    <col min="13" max="13" width="10.1796875" style="16" customWidth="1"/>
    <col min="14" max="14" width="11.6328125" style="16" customWidth="1"/>
    <col min="15" max="15" width="9.6328125" style="15" customWidth="1"/>
    <col min="16" max="16" width="8.6328125" style="15" customWidth="1"/>
    <col min="17" max="16384" width="9" style="15"/>
  </cols>
  <sheetData>
    <row r="1" spans="1:16" s="17" customFormat="1" ht="14.5" customHeight="1" x14ac:dyDescent="0.4">
      <c r="A1" s="235" t="s">
        <v>94</v>
      </c>
      <c r="B1" s="223" t="s">
        <v>114</v>
      </c>
      <c r="C1" s="225" t="s">
        <v>34</v>
      </c>
      <c r="D1" s="238" t="s">
        <v>58</v>
      </c>
      <c r="E1" s="239"/>
      <c r="F1" s="238" t="s">
        <v>35</v>
      </c>
      <c r="G1" s="239"/>
      <c r="H1" s="213" t="s">
        <v>115</v>
      </c>
      <c r="I1" s="213" t="s">
        <v>60</v>
      </c>
      <c r="J1" s="219" t="s">
        <v>40</v>
      </c>
      <c r="K1" s="213" t="s">
        <v>41</v>
      </c>
      <c r="L1" s="230" t="s">
        <v>42</v>
      </c>
      <c r="M1" s="219" t="s">
        <v>29</v>
      </c>
      <c r="N1" s="213" t="s">
        <v>116</v>
      </c>
      <c r="O1" s="213" t="s">
        <v>30</v>
      </c>
      <c r="P1" s="216" t="s">
        <v>17</v>
      </c>
    </row>
    <row r="2" spans="1:16" ht="17.149999999999999" customHeight="1" x14ac:dyDescent="0.4">
      <c r="A2" s="237"/>
      <c r="B2" s="221"/>
      <c r="C2" s="227"/>
      <c r="D2" s="18" t="s">
        <v>25</v>
      </c>
      <c r="E2" s="18" t="s">
        <v>26</v>
      </c>
      <c r="F2" s="18" t="s">
        <v>25</v>
      </c>
      <c r="G2" s="18" t="s">
        <v>26</v>
      </c>
      <c r="H2" s="215"/>
      <c r="I2" s="215"/>
      <c r="J2" s="227"/>
      <c r="K2" s="215"/>
      <c r="L2" s="227"/>
      <c r="M2" s="221"/>
      <c r="N2" s="222"/>
      <c r="O2" s="215"/>
      <c r="P2" s="218"/>
    </row>
    <row r="3" spans="1:16" s="22" customFormat="1" ht="70" x14ac:dyDescent="0.4">
      <c r="A3" s="36" t="s">
        <v>81</v>
      </c>
      <c r="B3" s="37" t="s">
        <v>104</v>
      </c>
      <c r="C3" s="38" t="s">
        <v>105</v>
      </c>
      <c r="D3" s="39">
        <v>110</v>
      </c>
      <c r="E3" s="39">
        <v>112</v>
      </c>
      <c r="F3" s="40">
        <v>32385</v>
      </c>
      <c r="G3" s="40">
        <v>33700</v>
      </c>
      <c r="H3" s="40">
        <f>G3-F3</f>
        <v>1315</v>
      </c>
      <c r="I3" s="41">
        <f>IFERROR(H3/F3,"--")</f>
        <v>4.0605218465338891E-2</v>
      </c>
      <c r="J3" s="42" t="s">
        <v>106</v>
      </c>
      <c r="K3" s="42">
        <v>5</v>
      </c>
      <c r="L3" s="43">
        <f>H3*K3</f>
        <v>6575</v>
      </c>
      <c r="M3" s="44" t="s">
        <v>67</v>
      </c>
      <c r="N3" s="44" t="s">
        <v>67</v>
      </c>
      <c r="O3" s="37" t="s">
        <v>36</v>
      </c>
      <c r="P3" s="46"/>
    </row>
    <row r="4" spans="1:16" s="22" customFormat="1" ht="70" x14ac:dyDescent="0.4">
      <c r="A4" s="36" t="s">
        <v>85</v>
      </c>
      <c r="B4" s="37" t="s">
        <v>107</v>
      </c>
      <c r="C4" s="38" t="s">
        <v>108</v>
      </c>
      <c r="D4" s="39">
        <v>113</v>
      </c>
      <c r="E4" s="39">
        <v>114</v>
      </c>
      <c r="F4" s="40">
        <v>25050</v>
      </c>
      <c r="G4" s="40">
        <v>25820</v>
      </c>
      <c r="H4" s="40">
        <f>G4-F4</f>
        <v>770</v>
      </c>
      <c r="I4" s="41">
        <f t="shared" ref="I4:I10" si="0">IFERROR(H4/F4,"--")</f>
        <v>3.0738522954091817E-2</v>
      </c>
      <c r="J4" s="42" t="s">
        <v>106</v>
      </c>
      <c r="K4" s="42">
        <v>5</v>
      </c>
      <c r="L4" s="43">
        <f>H4*K4</f>
        <v>3850</v>
      </c>
      <c r="M4" s="44" t="s">
        <v>67</v>
      </c>
      <c r="N4" s="44" t="s">
        <v>67</v>
      </c>
      <c r="O4" s="37" t="s">
        <v>36</v>
      </c>
      <c r="P4" s="46"/>
    </row>
    <row r="5" spans="1:16" s="22" customFormat="1" ht="17.149999999999999" customHeight="1" x14ac:dyDescent="0.4">
      <c r="A5" s="47"/>
      <c r="B5" s="48"/>
      <c r="C5" s="49"/>
      <c r="D5" s="50"/>
      <c r="E5" s="50"/>
      <c r="F5" s="51"/>
      <c r="G5" s="51"/>
      <c r="H5" s="40">
        <f t="shared" ref="H5:H10" si="1">G5-F5</f>
        <v>0</v>
      </c>
      <c r="I5" s="41" t="str">
        <f t="shared" si="0"/>
        <v>--</v>
      </c>
      <c r="J5" s="52"/>
      <c r="K5" s="52"/>
      <c r="L5" s="43">
        <f t="shared" ref="L5:L10" si="2">H5*K5</f>
        <v>0</v>
      </c>
      <c r="M5" s="53"/>
      <c r="N5" s="53"/>
      <c r="O5" s="49"/>
      <c r="P5" s="55"/>
    </row>
    <row r="6" spans="1:16" s="22" customFormat="1" ht="17.149999999999999" customHeight="1" x14ac:dyDescent="0.4">
      <c r="A6" s="47"/>
      <c r="B6" s="48"/>
      <c r="C6" s="49"/>
      <c r="D6" s="50"/>
      <c r="E6" s="50"/>
      <c r="F6" s="51"/>
      <c r="G6" s="51"/>
      <c r="H6" s="40">
        <f t="shared" si="1"/>
        <v>0</v>
      </c>
      <c r="I6" s="41" t="str">
        <f t="shared" si="0"/>
        <v>--</v>
      </c>
      <c r="J6" s="52"/>
      <c r="K6" s="52"/>
      <c r="L6" s="43">
        <f t="shared" si="2"/>
        <v>0</v>
      </c>
      <c r="M6" s="53"/>
      <c r="N6" s="53"/>
      <c r="O6" s="49"/>
      <c r="P6" s="55"/>
    </row>
    <row r="7" spans="1:16" s="22" customFormat="1" ht="17.149999999999999" customHeight="1" x14ac:dyDescent="0.4">
      <c r="A7" s="47"/>
      <c r="B7" s="48"/>
      <c r="C7" s="49"/>
      <c r="D7" s="50"/>
      <c r="E7" s="50"/>
      <c r="F7" s="51"/>
      <c r="G7" s="51"/>
      <c r="H7" s="40">
        <f t="shared" si="1"/>
        <v>0</v>
      </c>
      <c r="I7" s="41" t="str">
        <f t="shared" si="0"/>
        <v>--</v>
      </c>
      <c r="J7" s="52"/>
      <c r="K7" s="52"/>
      <c r="L7" s="43">
        <f t="shared" si="2"/>
        <v>0</v>
      </c>
      <c r="M7" s="53"/>
      <c r="N7" s="53"/>
      <c r="O7" s="49"/>
      <c r="P7" s="55"/>
    </row>
    <row r="8" spans="1:16" s="22" customFormat="1" ht="17.149999999999999" customHeight="1" x14ac:dyDescent="0.4">
      <c r="A8" s="47"/>
      <c r="B8" s="48"/>
      <c r="C8" s="49"/>
      <c r="D8" s="50"/>
      <c r="E8" s="50"/>
      <c r="F8" s="51"/>
      <c r="G8" s="51"/>
      <c r="H8" s="40">
        <f t="shared" si="1"/>
        <v>0</v>
      </c>
      <c r="I8" s="41" t="str">
        <f t="shared" si="0"/>
        <v>--</v>
      </c>
      <c r="J8" s="52"/>
      <c r="K8" s="52"/>
      <c r="L8" s="43">
        <f t="shared" si="2"/>
        <v>0</v>
      </c>
      <c r="M8" s="53"/>
      <c r="N8" s="53"/>
      <c r="O8" s="49"/>
      <c r="P8" s="55"/>
    </row>
    <row r="9" spans="1:16" s="22" customFormat="1" ht="17.149999999999999" customHeight="1" x14ac:dyDescent="0.4">
      <c r="A9" s="47"/>
      <c r="B9" s="48"/>
      <c r="C9" s="49"/>
      <c r="D9" s="50"/>
      <c r="E9" s="50"/>
      <c r="F9" s="51"/>
      <c r="G9" s="51"/>
      <c r="H9" s="40">
        <f t="shared" si="1"/>
        <v>0</v>
      </c>
      <c r="I9" s="41" t="str">
        <f t="shared" si="0"/>
        <v>--</v>
      </c>
      <c r="J9" s="52"/>
      <c r="K9" s="52"/>
      <c r="L9" s="43">
        <f t="shared" si="2"/>
        <v>0</v>
      </c>
      <c r="M9" s="53"/>
      <c r="N9" s="53"/>
      <c r="O9" s="49"/>
      <c r="P9" s="55"/>
    </row>
    <row r="10" spans="1:16" s="22" customFormat="1" ht="17.149999999999999" customHeight="1" thickBot="1" x14ac:dyDescent="0.45">
      <c r="A10" s="56"/>
      <c r="B10" s="57"/>
      <c r="C10" s="58"/>
      <c r="D10" s="59"/>
      <c r="E10" s="59"/>
      <c r="F10" s="60"/>
      <c r="G10" s="60"/>
      <c r="H10" s="40">
        <f t="shared" si="1"/>
        <v>0</v>
      </c>
      <c r="I10" s="41" t="str">
        <f t="shared" si="0"/>
        <v>--</v>
      </c>
      <c r="J10" s="61"/>
      <c r="K10" s="61"/>
      <c r="L10" s="43">
        <f t="shared" si="2"/>
        <v>0</v>
      </c>
      <c r="M10" s="62"/>
      <c r="N10" s="62"/>
      <c r="O10" s="58"/>
      <c r="P10" s="64"/>
    </row>
    <row r="11" spans="1:16" ht="17.149999999999999" customHeight="1" thickBot="1" x14ac:dyDescent="0.45">
      <c r="A11" s="232" t="s">
        <v>92</v>
      </c>
      <c r="B11" s="233"/>
      <c r="C11" s="233"/>
      <c r="D11" s="233"/>
      <c r="E11" s="233"/>
      <c r="F11" s="233"/>
      <c r="G11" s="233"/>
      <c r="H11" s="233"/>
      <c r="I11" s="233"/>
      <c r="J11" s="233"/>
      <c r="K11" s="234"/>
      <c r="L11" s="65">
        <f>SUM(L3:L10)</f>
        <v>10425</v>
      </c>
      <c r="M11" s="240"/>
      <c r="N11" s="233"/>
      <c r="O11" s="233"/>
      <c r="P11" s="241"/>
    </row>
    <row r="12" spans="1:16" ht="17.149999999999999" customHeight="1" x14ac:dyDescent="0.4">
      <c r="D12" s="17"/>
      <c r="E12" s="17"/>
      <c r="F12" s="15"/>
      <c r="G12" s="15"/>
      <c r="J12" s="19"/>
      <c r="K12" s="19"/>
      <c r="L12" s="19"/>
    </row>
    <row r="13" spans="1:16" s="21" customFormat="1" ht="22" customHeight="1" x14ac:dyDescent="0.4">
      <c r="A13" s="20" t="s">
        <v>31</v>
      </c>
      <c r="B13" s="204" t="s">
        <v>113</v>
      </c>
      <c r="C13" s="204"/>
      <c r="D13" s="204"/>
      <c r="E13" s="204"/>
      <c r="F13" s="204"/>
      <c r="G13" s="204"/>
      <c r="H13" s="204"/>
      <c r="I13" s="204"/>
      <c r="J13" s="204"/>
      <c r="K13" s="204"/>
      <c r="L13" s="204"/>
      <c r="M13" s="204"/>
      <c r="N13" s="204"/>
      <c r="O13" s="204"/>
      <c r="P13" s="204"/>
    </row>
    <row r="14" spans="1:16" s="21" customFormat="1" ht="22" customHeight="1" x14ac:dyDescent="0.4">
      <c r="A14" s="20" t="s">
        <v>44</v>
      </c>
      <c r="B14" s="204" t="s">
        <v>65</v>
      </c>
      <c r="C14" s="204"/>
      <c r="D14" s="204"/>
      <c r="E14" s="204"/>
      <c r="F14" s="204"/>
      <c r="G14" s="204"/>
      <c r="H14" s="204"/>
      <c r="I14" s="204"/>
      <c r="J14" s="204"/>
      <c r="K14" s="204"/>
      <c r="L14" s="204"/>
      <c r="M14" s="204"/>
      <c r="N14" s="204"/>
      <c r="O14" s="204"/>
      <c r="P14" s="204"/>
    </row>
    <row r="15" spans="1:16" s="21" customFormat="1" ht="54" customHeight="1" x14ac:dyDescent="0.4">
      <c r="A15" s="20" t="s">
        <v>45</v>
      </c>
      <c r="B15" s="204" t="s">
        <v>66</v>
      </c>
      <c r="C15" s="204"/>
      <c r="D15" s="204"/>
      <c r="E15" s="204"/>
      <c r="F15" s="204"/>
      <c r="G15" s="204"/>
      <c r="H15" s="204"/>
      <c r="I15" s="204"/>
      <c r="J15" s="204"/>
      <c r="K15" s="204"/>
      <c r="L15" s="204"/>
      <c r="M15" s="204"/>
      <c r="N15" s="204"/>
      <c r="O15" s="204"/>
      <c r="P15" s="204"/>
    </row>
    <row r="16" spans="1:16" s="21" customFormat="1" ht="38" customHeight="1" x14ac:dyDescent="0.4">
      <c r="A16" s="20" t="s">
        <v>46</v>
      </c>
      <c r="B16" s="204" t="s">
        <v>32</v>
      </c>
      <c r="C16" s="204"/>
      <c r="D16" s="204"/>
      <c r="E16" s="204"/>
      <c r="F16" s="204"/>
      <c r="G16" s="204"/>
      <c r="H16" s="204"/>
      <c r="I16" s="204"/>
      <c r="J16" s="204"/>
      <c r="K16" s="204"/>
      <c r="L16" s="204"/>
      <c r="M16" s="204"/>
      <c r="N16" s="204"/>
      <c r="O16" s="204"/>
      <c r="P16" s="204"/>
    </row>
    <row r="17" spans="1:16" s="21" customFormat="1" ht="22" customHeight="1" x14ac:dyDescent="0.4">
      <c r="A17" s="20" t="s">
        <v>88</v>
      </c>
      <c r="B17" s="205" t="s">
        <v>33</v>
      </c>
      <c r="C17" s="205"/>
      <c r="D17" s="205"/>
      <c r="E17" s="205"/>
      <c r="F17" s="205"/>
      <c r="G17" s="205"/>
      <c r="H17" s="205"/>
      <c r="I17" s="205"/>
      <c r="J17" s="205"/>
      <c r="K17" s="205"/>
      <c r="L17" s="205"/>
      <c r="M17" s="205"/>
      <c r="N17" s="205"/>
      <c r="O17" s="205"/>
      <c r="P17" s="205"/>
    </row>
  </sheetData>
  <mergeCells count="21">
    <mergeCell ref="B16:P16"/>
    <mergeCell ref="B17:P17"/>
    <mergeCell ref="O1:O2"/>
    <mergeCell ref="P1:P2"/>
    <mergeCell ref="A11:K11"/>
    <mergeCell ref="M11:P11"/>
    <mergeCell ref="B14:P14"/>
    <mergeCell ref="B15:P15"/>
    <mergeCell ref="I1:I2"/>
    <mergeCell ref="J1:J2"/>
    <mergeCell ref="K1:K2"/>
    <mergeCell ref="L1:L2"/>
    <mergeCell ref="M1:M2"/>
    <mergeCell ref="B13:P13"/>
    <mergeCell ref="N1:N2"/>
    <mergeCell ref="A1:A2"/>
    <mergeCell ref="B1:B2"/>
    <mergeCell ref="C1:C2"/>
    <mergeCell ref="D1:E1"/>
    <mergeCell ref="F1:G1"/>
    <mergeCell ref="H1:H2"/>
  </mergeCells>
  <phoneticPr fontId="2" type="noConversion"/>
  <printOptions horizontalCentered="1"/>
  <pageMargins left="0.39370078740157483" right="0.39370078740157483" top="0.98425196850393704" bottom="0.78740157480314965" header="0.47244094488188981" footer="0.39370078740157483"/>
  <pageSetup paperSize="9" scale="95" orientation="landscape" errors="blank" horizontalDpi="300" verticalDpi="300" r:id="rId1"/>
  <headerFooter alignWithMargins="0">
    <oddHeader>&amp;L&amp;"微軟正黑體,粗體"&amp;16附件四&amp;C&amp;"微軟正黑體,粗體"&amp;16 &amp;U114年度&amp;U　主管加給差額執行表</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FB6E1-F477-46FE-AB23-A6032EEEF589}">
  <sheetPr>
    <tabColor rgb="FF92D050"/>
  </sheetPr>
  <dimension ref="A1:P17"/>
  <sheetViews>
    <sheetView zoomScaleNormal="100" workbookViewId="0">
      <pane ySplit="2" topLeftCell="A3" activePane="bottomLeft" state="frozen"/>
      <selection pane="bottomLeft" sqref="A1:A2"/>
    </sheetView>
  </sheetViews>
  <sheetFormatPr defaultColWidth="9" defaultRowHeight="14.5" x14ac:dyDescent="0.4"/>
  <cols>
    <col min="1" max="1" width="6.6328125" style="15" customWidth="1"/>
    <col min="2" max="2" width="9" style="15" bestFit="1" customWidth="1"/>
    <col min="3" max="3" width="15.6328125" style="15" customWidth="1"/>
    <col min="4" max="5" width="7.1796875" style="23" customWidth="1"/>
    <col min="6" max="7" width="8.6328125" style="16" customWidth="1"/>
    <col min="8" max="9" width="9.1796875" style="15" customWidth="1"/>
    <col min="10" max="10" width="8.6328125" style="16" customWidth="1"/>
    <col min="11" max="11" width="5.6328125" style="16" customWidth="1"/>
    <col min="12" max="12" width="10.6328125" style="16" customWidth="1"/>
    <col min="13" max="13" width="10.1796875" style="16" customWidth="1"/>
    <col min="14" max="14" width="11.6328125" style="16" customWidth="1"/>
    <col min="15" max="15" width="9.6328125" style="15" customWidth="1"/>
    <col min="16" max="16" width="8.6328125" style="15" customWidth="1"/>
    <col min="17" max="16384" width="9" style="15"/>
  </cols>
  <sheetData>
    <row r="1" spans="1:16" s="17" customFormat="1" ht="14.5" customHeight="1" x14ac:dyDescent="0.4">
      <c r="A1" s="235" t="s">
        <v>94</v>
      </c>
      <c r="B1" s="223" t="s">
        <v>114</v>
      </c>
      <c r="C1" s="225" t="s">
        <v>34</v>
      </c>
      <c r="D1" s="238" t="s">
        <v>58</v>
      </c>
      <c r="E1" s="239"/>
      <c r="F1" s="238" t="s">
        <v>27</v>
      </c>
      <c r="G1" s="239"/>
      <c r="H1" s="213" t="s">
        <v>115</v>
      </c>
      <c r="I1" s="213" t="s">
        <v>60</v>
      </c>
      <c r="J1" s="219" t="s">
        <v>40</v>
      </c>
      <c r="K1" s="213" t="s">
        <v>41</v>
      </c>
      <c r="L1" s="230" t="s">
        <v>42</v>
      </c>
      <c r="M1" s="219" t="s">
        <v>29</v>
      </c>
      <c r="N1" s="213" t="s">
        <v>116</v>
      </c>
      <c r="O1" s="213" t="s">
        <v>30</v>
      </c>
      <c r="P1" s="216" t="s">
        <v>17</v>
      </c>
    </row>
    <row r="2" spans="1:16" ht="17.149999999999999" customHeight="1" x14ac:dyDescent="0.4">
      <c r="A2" s="237"/>
      <c r="B2" s="221"/>
      <c r="C2" s="227"/>
      <c r="D2" s="18" t="s">
        <v>25</v>
      </c>
      <c r="E2" s="18" t="s">
        <v>26</v>
      </c>
      <c r="F2" s="18" t="s">
        <v>25</v>
      </c>
      <c r="G2" s="18" t="s">
        <v>26</v>
      </c>
      <c r="H2" s="215"/>
      <c r="I2" s="215"/>
      <c r="J2" s="227"/>
      <c r="K2" s="215"/>
      <c r="L2" s="227"/>
      <c r="M2" s="221"/>
      <c r="N2" s="222"/>
      <c r="O2" s="215"/>
      <c r="P2" s="218"/>
    </row>
    <row r="3" spans="1:16" s="22" customFormat="1" ht="98" x14ac:dyDescent="0.4">
      <c r="A3" s="36" t="s">
        <v>81</v>
      </c>
      <c r="B3" s="37" t="s">
        <v>99</v>
      </c>
      <c r="C3" s="38" t="s">
        <v>101</v>
      </c>
      <c r="D3" s="39">
        <v>110</v>
      </c>
      <c r="E3" s="39">
        <v>113</v>
      </c>
      <c r="F3" s="40">
        <v>37530</v>
      </c>
      <c r="G3" s="40">
        <v>40650</v>
      </c>
      <c r="H3" s="40">
        <f>G3-F3</f>
        <v>3120</v>
      </c>
      <c r="I3" s="41">
        <f>IFERROR(H3/F3,"--")</f>
        <v>8.3133493205435657E-2</v>
      </c>
      <c r="J3" s="42" t="s">
        <v>102</v>
      </c>
      <c r="K3" s="42">
        <v>7</v>
      </c>
      <c r="L3" s="43">
        <f>H3*K3</f>
        <v>21840</v>
      </c>
      <c r="M3" s="44" t="s">
        <v>69</v>
      </c>
      <c r="N3" s="44" t="s">
        <v>69</v>
      </c>
      <c r="O3" s="37" t="s">
        <v>68</v>
      </c>
      <c r="P3" s="46"/>
    </row>
    <row r="4" spans="1:16" s="22" customFormat="1" ht="98" x14ac:dyDescent="0.4">
      <c r="A4" s="36" t="s">
        <v>85</v>
      </c>
      <c r="B4" s="37" t="s">
        <v>100</v>
      </c>
      <c r="C4" s="38" t="s">
        <v>103</v>
      </c>
      <c r="D4" s="39">
        <v>112</v>
      </c>
      <c r="E4" s="39">
        <v>114</v>
      </c>
      <c r="F4" s="40">
        <v>35840</v>
      </c>
      <c r="G4" s="40">
        <v>38460</v>
      </c>
      <c r="H4" s="40">
        <f>G4-F4</f>
        <v>2620</v>
      </c>
      <c r="I4" s="41">
        <f t="shared" ref="I4:I10" si="0">IFERROR(H4/F4,"--")</f>
        <v>7.3102678571428575E-2</v>
      </c>
      <c r="J4" s="42" t="s">
        <v>102</v>
      </c>
      <c r="K4" s="42">
        <v>7</v>
      </c>
      <c r="L4" s="43">
        <f>H4*K4</f>
        <v>18340</v>
      </c>
      <c r="M4" s="44" t="s">
        <v>69</v>
      </c>
      <c r="N4" s="44" t="s">
        <v>69</v>
      </c>
      <c r="O4" s="37" t="s">
        <v>68</v>
      </c>
      <c r="P4" s="46"/>
    </row>
    <row r="5" spans="1:16" s="22" customFormat="1" ht="17.149999999999999" customHeight="1" x14ac:dyDescent="0.4">
      <c r="A5" s="47"/>
      <c r="B5" s="48"/>
      <c r="C5" s="49"/>
      <c r="D5" s="50"/>
      <c r="E5" s="50"/>
      <c r="F5" s="51"/>
      <c r="G5" s="51"/>
      <c r="H5" s="40">
        <f t="shared" ref="H5:H10" si="1">G5-F5</f>
        <v>0</v>
      </c>
      <c r="I5" s="41" t="str">
        <f t="shared" si="0"/>
        <v>--</v>
      </c>
      <c r="J5" s="52"/>
      <c r="K5" s="52"/>
      <c r="L5" s="43">
        <f t="shared" ref="L5:L10" si="2">H5*K5</f>
        <v>0</v>
      </c>
      <c r="M5" s="53"/>
      <c r="N5" s="53"/>
      <c r="O5" s="49"/>
      <c r="P5" s="55"/>
    </row>
    <row r="6" spans="1:16" s="22" customFormat="1" ht="17.149999999999999" customHeight="1" x14ac:dyDescent="0.4">
      <c r="A6" s="47"/>
      <c r="B6" s="48"/>
      <c r="C6" s="49"/>
      <c r="D6" s="50"/>
      <c r="E6" s="50"/>
      <c r="F6" s="51"/>
      <c r="G6" s="51"/>
      <c r="H6" s="40">
        <f t="shared" si="1"/>
        <v>0</v>
      </c>
      <c r="I6" s="41" t="str">
        <f t="shared" si="0"/>
        <v>--</v>
      </c>
      <c r="J6" s="52"/>
      <c r="K6" s="52"/>
      <c r="L6" s="43">
        <f t="shared" si="2"/>
        <v>0</v>
      </c>
      <c r="M6" s="53"/>
      <c r="N6" s="53"/>
      <c r="O6" s="49"/>
      <c r="P6" s="55"/>
    </row>
    <row r="7" spans="1:16" s="22" customFormat="1" ht="17.149999999999999" customHeight="1" x14ac:dyDescent="0.4">
      <c r="A7" s="47"/>
      <c r="B7" s="48"/>
      <c r="C7" s="49"/>
      <c r="D7" s="50"/>
      <c r="E7" s="50"/>
      <c r="F7" s="51"/>
      <c r="G7" s="51"/>
      <c r="H7" s="40">
        <f t="shared" si="1"/>
        <v>0</v>
      </c>
      <c r="I7" s="41" t="str">
        <f t="shared" si="0"/>
        <v>--</v>
      </c>
      <c r="J7" s="52"/>
      <c r="K7" s="52"/>
      <c r="L7" s="43">
        <f t="shared" si="2"/>
        <v>0</v>
      </c>
      <c r="M7" s="53"/>
      <c r="N7" s="53"/>
      <c r="O7" s="49"/>
      <c r="P7" s="55"/>
    </row>
    <row r="8" spans="1:16" s="22" customFormat="1" ht="17.149999999999999" customHeight="1" x14ac:dyDescent="0.4">
      <c r="A8" s="47"/>
      <c r="B8" s="48"/>
      <c r="C8" s="49"/>
      <c r="D8" s="50"/>
      <c r="E8" s="50"/>
      <c r="F8" s="51"/>
      <c r="G8" s="51"/>
      <c r="H8" s="40">
        <f t="shared" si="1"/>
        <v>0</v>
      </c>
      <c r="I8" s="41" t="str">
        <f t="shared" si="0"/>
        <v>--</v>
      </c>
      <c r="J8" s="52"/>
      <c r="K8" s="52"/>
      <c r="L8" s="43">
        <f t="shared" si="2"/>
        <v>0</v>
      </c>
      <c r="M8" s="53"/>
      <c r="N8" s="53"/>
      <c r="O8" s="49"/>
      <c r="P8" s="55"/>
    </row>
    <row r="9" spans="1:16" s="22" customFormat="1" ht="17.149999999999999" customHeight="1" x14ac:dyDescent="0.4">
      <c r="A9" s="47"/>
      <c r="B9" s="48"/>
      <c r="C9" s="49"/>
      <c r="D9" s="50"/>
      <c r="E9" s="50"/>
      <c r="F9" s="51"/>
      <c r="G9" s="51"/>
      <c r="H9" s="40">
        <f t="shared" si="1"/>
        <v>0</v>
      </c>
      <c r="I9" s="41" t="str">
        <f t="shared" si="0"/>
        <v>--</v>
      </c>
      <c r="J9" s="52"/>
      <c r="K9" s="52"/>
      <c r="L9" s="43">
        <f t="shared" si="2"/>
        <v>0</v>
      </c>
      <c r="M9" s="53"/>
      <c r="N9" s="53"/>
      <c r="O9" s="49"/>
      <c r="P9" s="55"/>
    </row>
    <row r="10" spans="1:16" s="22" customFormat="1" ht="17.149999999999999" customHeight="1" thickBot="1" x14ac:dyDescent="0.45">
      <c r="A10" s="56"/>
      <c r="B10" s="57"/>
      <c r="C10" s="58"/>
      <c r="D10" s="59"/>
      <c r="E10" s="59"/>
      <c r="F10" s="60"/>
      <c r="G10" s="60"/>
      <c r="H10" s="40">
        <f t="shared" si="1"/>
        <v>0</v>
      </c>
      <c r="I10" s="41" t="str">
        <f t="shared" si="0"/>
        <v>--</v>
      </c>
      <c r="J10" s="61"/>
      <c r="K10" s="61"/>
      <c r="L10" s="43">
        <f t="shared" si="2"/>
        <v>0</v>
      </c>
      <c r="M10" s="62"/>
      <c r="N10" s="62"/>
      <c r="O10" s="58"/>
      <c r="P10" s="64"/>
    </row>
    <row r="11" spans="1:16" ht="17.149999999999999" customHeight="1" thickBot="1" x14ac:dyDescent="0.45">
      <c r="A11" s="232" t="s">
        <v>92</v>
      </c>
      <c r="B11" s="233"/>
      <c r="C11" s="233"/>
      <c r="D11" s="233"/>
      <c r="E11" s="233"/>
      <c r="F11" s="233"/>
      <c r="G11" s="233"/>
      <c r="H11" s="233"/>
      <c r="I11" s="233"/>
      <c r="J11" s="233"/>
      <c r="K11" s="234"/>
      <c r="L11" s="65">
        <f>SUM(L3:L10)</f>
        <v>40180</v>
      </c>
      <c r="M11" s="240"/>
      <c r="N11" s="233"/>
      <c r="O11" s="233"/>
      <c r="P11" s="241"/>
    </row>
    <row r="12" spans="1:16" ht="17.149999999999999" customHeight="1" x14ac:dyDescent="0.4">
      <c r="D12" s="17"/>
      <c r="E12" s="17"/>
      <c r="F12" s="15"/>
      <c r="G12" s="15"/>
      <c r="J12" s="19"/>
      <c r="K12" s="19"/>
      <c r="L12" s="19"/>
    </row>
    <row r="13" spans="1:16" s="21" customFormat="1" ht="22" customHeight="1" x14ac:dyDescent="0.4">
      <c r="A13" s="20" t="s">
        <v>31</v>
      </c>
      <c r="B13" s="204" t="s">
        <v>113</v>
      </c>
      <c r="C13" s="204"/>
      <c r="D13" s="204"/>
      <c r="E13" s="204"/>
      <c r="F13" s="204"/>
      <c r="G13" s="204"/>
      <c r="H13" s="204"/>
      <c r="I13" s="204"/>
      <c r="J13" s="204"/>
      <c r="K13" s="204"/>
      <c r="L13" s="204"/>
      <c r="M13" s="204"/>
      <c r="N13" s="204"/>
      <c r="O13" s="204"/>
      <c r="P13" s="204"/>
    </row>
    <row r="14" spans="1:16" s="21" customFormat="1" ht="22" customHeight="1" x14ac:dyDescent="0.4">
      <c r="A14" s="20" t="s">
        <v>44</v>
      </c>
      <c r="B14" s="204" t="s">
        <v>70</v>
      </c>
      <c r="C14" s="204"/>
      <c r="D14" s="204"/>
      <c r="E14" s="204"/>
      <c r="F14" s="204"/>
      <c r="G14" s="204"/>
      <c r="H14" s="204"/>
      <c r="I14" s="204"/>
      <c r="J14" s="204"/>
      <c r="K14" s="204"/>
      <c r="L14" s="204"/>
      <c r="M14" s="204"/>
      <c r="N14" s="204"/>
      <c r="O14" s="204"/>
      <c r="P14" s="204"/>
    </row>
    <row r="15" spans="1:16" s="21" customFormat="1" ht="54" customHeight="1" x14ac:dyDescent="0.4">
      <c r="A15" s="20" t="s">
        <v>45</v>
      </c>
      <c r="B15" s="204" t="s">
        <v>71</v>
      </c>
      <c r="C15" s="204"/>
      <c r="D15" s="204"/>
      <c r="E15" s="204"/>
      <c r="F15" s="204"/>
      <c r="G15" s="204"/>
      <c r="H15" s="204"/>
      <c r="I15" s="204"/>
      <c r="J15" s="204"/>
      <c r="K15" s="204"/>
      <c r="L15" s="204"/>
      <c r="M15" s="204"/>
      <c r="N15" s="204"/>
      <c r="O15" s="204"/>
      <c r="P15" s="204"/>
    </row>
    <row r="16" spans="1:16" s="21" customFormat="1" ht="38" customHeight="1" x14ac:dyDescent="0.4">
      <c r="A16" s="20" t="s">
        <v>46</v>
      </c>
      <c r="B16" s="204" t="s">
        <v>32</v>
      </c>
      <c r="C16" s="204"/>
      <c r="D16" s="204"/>
      <c r="E16" s="204"/>
      <c r="F16" s="204"/>
      <c r="G16" s="204"/>
      <c r="H16" s="204"/>
      <c r="I16" s="204"/>
      <c r="J16" s="204"/>
      <c r="K16" s="204"/>
      <c r="L16" s="204"/>
      <c r="M16" s="204"/>
      <c r="N16" s="204"/>
      <c r="O16" s="204"/>
      <c r="P16" s="204"/>
    </row>
    <row r="17" spans="1:16" s="21" customFormat="1" ht="22" customHeight="1" x14ac:dyDescent="0.4">
      <c r="A17" s="20" t="s">
        <v>88</v>
      </c>
      <c r="B17" s="205" t="s">
        <v>33</v>
      </c>
      <c r="C17" s="205"/>
      <c r="D17" s="205"/>
      <c r="E17" s="205"/>
      <c r="F17" s="205"/>
      <c r="G17" s="205"/>
      <c r="H17" s="205"/>
      <c r="I17" s="205"/>
      <c r="J17" s="205"/>
      <c r="K17" s="205"/>
      <c r="L17" s="205"/>
      <c r="M17" s="205"/>
      <c r="N17" s="205"/>
      <c r="O17" s="205"/>
      <c r="P17" s="205"/>
    </row>
  </sheetData>
  <mergeCells count="21">
    <mergeCell ref="B16:P16"/>
    <mergeCell ref="B17:P17"/>
    <mergeCell ref="O1:O2"/>
    <mergeCell ref="P1:P2"/>
    <mergeCell ref="A11:K11"/>
    <mergeCell ref="M11:P11"/>
    <mergeCell ref="B14:P14"/>
    <mergeCell ref="B15:P15"/>
    <mergeCell ref="I1:I2"/>
    <mergeCell ref="J1:J2"/>
    <mergeCell ref="K1:K2"/>
    <mergeCell ref="L1:L2"/>
    <mergeCell ref="M1:M2"/>
    <mergeCell ref="B13:P13"/>
    <mergeCell ref="N1:N2"/>
    <mergeCell ref="A1:A2"/>
    <mergeCell ref="B1:B2"/>
    <mergeCell ref="C1:C2"/>
    <mergeCell ref="D1:E1"/>
    <mergeCell ref="F1:G1"/>
    <mergeCell ref="H1:H2"/>
  </mergeCells>
  <phoneticPr fontId="2" type="noConversion"/>
  <printOptions horizontalCentered="1"/>
  <pageMargins left="0.39370078740157483" right="0.39370078740157483" top="0.98425196850393704" bottom="0.78740157480314965" header="0.47244094488188981" footer="0.39370078740157483"/>
  <pageSetup paperSize="9" scale="95" orientation="landscape" errors="blank" horizontalDpi="300" verticalDpi="300" r:id="rId1"/>
  <headerFooter alignWithMargins="0">
    <oddHeader>&amp;L&amp;"微軟正黑體,粗體"&amp;16附件五&amp;C&amp;"微軟正黑體,粗體"&amp;16 &amp;U114年度&amp;U　編制內職員薪資差額執行表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具名範圍</vt:lpstr>
      </vt:variant>
      <vt:variant>
        <vt:i4>5</vt:i4>
      </vt:variant>
    </vt:vector>
  </HeadingPairs>
  <TitlesOfParts>
    <vt:vector size="13" baseType="lpstr">
      <vt:lpstr>封面</vt:lpstr>
      <vt:lpstr>目錄</vt:lpstr>
      <vt:lpstr>附件一綜合成果</vt:lpstr>
      <vt:lpstr>附件二教師本俸</vt:lpstr>
      <vt:lpstr>附件三之(一)學研-助理教授以上</vt:lpstr>
      <vt:lpstr>附件三之(二)學研-講師.助教</vt:lpstr>
      <vt:lpstr>附件四主管加給</vt:lpstr>
      <vt:lpstr>附件五職員</vt:lpstr>
      <vt:lpstr>附件二教師本俸!Print_Titles</vt:lpstr>
      <vt:lpstr>'附件三之(一)學研-助理教授以上'!Print_Titles</vt:lpstr>
      <vt:lpstr>'附件三之(二)學研-講師.助教'!Print_Titles</vt:lpstr>
      <vt:lpstr>附件五職員!Print_Titles</vt:lpstr>
      <vt:lpstr>附件四主管加給!Print_Titles</vt:lpstr>
    </vt:vector>
  </TitlesOfParts>
  <Company>教育部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moejsmpc</dc:creator>
  <cp:lastModifiedBy>台灣評鑑協會 社團法人</cp:lastModifiedBy>
  <cp:lastPrinted>2025-08-21T02:59:21Z</cp:lastPrinted>
  <dcterms:created xsi:type="dcterms:W3CDTF">2002-11-06T05:28:16Z</dcterms:created>
  <dcterms:modified xsi:type="dcterms:W3CDTF">2025-11-13T03:16:54Z</dcterms:modified>
</cp:coreProperties>
</file>