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E:\0私立技專獎補助\114技專審查\05其他\雲科大獎勵補助小組\"/>
    </mc:Choice>
  </mc:AlternateContent>
  <xr:revisionPtr revIDLastSave="0" documentId="13_ncr:1_{3692B7EA-5F77-4048-BA0F-9831444B3480}" xr6:coauthVersionLast="47" xr6:coauthVersionMax="47" xr10:uidLastSave="{00000000-0000-0000-0000-000000000000}"/>
  <bookViews>
    <workbookView xWindow="-110" yWindow="-110" windowWidth="19420" windowHeight="10420" tabRatio="815" xr2:uid="{00000000-000D-0000-FFFF-FFFF00000000}"/>
  </bookViews>
  <sheets>
    <sheet name="封面" sheetId="6" r:id="rId1"/>
    <sheet name="目錄" sheetId="23" r:id="rId2"/>
    <sheet name="附件一執行說明" sheetId="28" r:id="rId3"/>
    <sheet name="附件二教師本俸" sheetId="24" r:id="rId4"/>
    <sheet name="附件三之(一)學研-助理教授以上" sheetId="32" r:id="rId5"/>
    <sheet name="附件三之(二)學研-講師.助教" sheetId="33" r:id="rId6"/>
    <sheet name="附件四主管加給" sheetId="34" r:id="rId7"/>
    <sheet name="附件五職員" sheetId="35" r:id="rId8"/>
  </sheets>
  <definedNames>
    <definedName name="_xlnm.Print_Titles" localSheetId="3">附件二教師本俸!$1:$1</definedName>
    <definedName name="_xlnm.Print_Titles" localSheetId="4">'附件三之(一)學研-助理教授以上'!$1:$1</definedName>
    <definedName name="_xlnm.Print_Titles" localSheetId="5">'附件三之(二)學研-講師.助教'!$1:$1</definedName>
    <definedName name="_xlnm.Print_Titles" localSheetId="7">附件五職員!$1:$1</definedName>
    <definedName name="_xlnm.Print_Titles" localSheetId="6">附件四主管加給!$1:$1</definedName>
  </definedNames>
  <calcPr calcId="191029"/>
</workbook>
</file>

<file path=xl/calcChain.xml><?xml version="1.0" encoding="utf-8"?>
<calcChain xmlns="http://schemas.openxmlformats.org/spreadsheetml/2006/main">
  <c r="L11" i="35" l="1"/>
  <c r="H11" i="35"/>
  <c r="I11" i="35" s="1"/>
  <c r="H10" i="35"/>
  <c r="L10" i="35" s="1"/>
  <c r="I9" i="35"/>
  <c r="H9" i="35"/>
  <c r="L9" i="35" s="1"/>
  <c r="H8" i="35"/>
  <c r="L8" i="35" s="1"/>
  <c r="L7" i="35"/>
  <c r="H7" i="35"/>
  <c r="I7" i="35" s="1"/>
  <c r="H6" i="35"/>
  <c r="L6" i="35" s="1"/>
  <c r="H5" i="35"/>
  <c r="I5" i="35" s="1"/>
  <c r="H4" i="35"/>
  <c r="L4" i="35" s="1"/>
  <c r="H3" i="35"/>
  <c r="I3" i="35" s="1"/>
  <c r="L4" i="34"/>
  <c r="L3" i="34"/>
  <c r="H11" i="34"/>
  <c r="L11" i="34" s="1"/>
  <c r="I10" i="34"/>
  <c r="H10" i="34"/>
  <c r="L10" i="34" s="1"/>
  <c r="H9" i="34"/>
  <c r="L9" i="34" s="1"/>
  <c r="H8" i="34"/>
  <c r="I8" i="34" s="1"/>
  <c r="H7" i="34"/>
  <c r="L7" i="34" s="1"/>
  <c r="H6" i="34"/>
  <c r="L6" i="34" s="1"/>
  <c r="H5" i="34"/>
  <c r="L5" i="34" s="1"/>
  <c r="H4" i="34"/>
  <c r="I4" i="34" s="1"/>
  <c r="H3" i="34"/>
  <c r="H11" i="33"/>
  <c r="L11" i="33" s="1"/>
  <c r="H10" i="33"/>
  <c r="L10" i="33" s="1"/>
  <c r="H9" i="33"/>
  <c r="L9" i="33" s="1"/>
  <c r="L8" i="33"/>
  <c r="I8" i="33"/>
  <c r="H8" i="33"/>
  <c r="H7" i="33"/>
  <c r="L7" i="33" s="1"/>
  <c r="H6" i="33"/>
  <c r="I6" i="33" s="1"/>
  <c r="H5" i="33"/>
  <c r="L5" i="33" s="1"/>
  <c r="I4" i="33"/>
  <c r="H4" i="33"/>
  <c r="L4" i="33" s="1"/>
  <c r="H3" i="33"/>
  <c r="L3" i="33" s="1"/>
  <c r="H11" i="32"/>
  <c r="L11" i="32" s="1"/>
  <c r="H10" i="32"/>
  <c r="L10" i="32" s="1"/>
  <c r="H9" i="32"/>
  <c r="I9" i="32" s="1"/>
  <c r="H8" i="32"/>
  <c r="L8" i="32" s="1"/>
  <c r="H7" i="32"/>
  <c r="L7" i="32" s="1"/>
  <c r="H6" i="32"/>
  <c r="L6" i="32" s="1"/>
  <c r="H5" i="32"/>
  <c r="L5" i="32" s="1"/>
  <c r="H4" i="32"/>
  <c r="L4" i="32" s="1"/>
  <c r="H3" i="32"/>
  <c r="L3" i="32" s="1"/>
  <c r="L4" i="24"/>
  <c r="L3" i="24"/>
  <c r="I4" i="24"/>
  <c r="I5" i="24"/>
  <c r="I6" i="24"/>
  <c r="I7" i="24"/>
  <c r="I8" i="24"/>
  <c r="I9" i="24"/>
  <c r="I10" i="24"/>
  <c r="I11" i="24"/>
  <c r="I3" i="24"/>
  <c r="H4" i="24"/>
  <c r="L3" i="35" l="1"/>
  <c r="I8" i="35"/>
  <c r="L5" i="35"/>
  <c r="L12" i="35" s="1"/>
  <c r="I6" i="35"/>
  <c r="I4" i="35"/>
  <c r="I10" i="35"/>
  <c r="L12" i="34"/>
  <c r="L8" i="34"/>
  <c r="I9" i="34"/>
  <c r="I6" i="34"/>
  <c r="I3" i="34"/>
  <c r="I7" i="34"/>
  <c r="I11" i="34"/>
  <c r="I5" i="34"/>
  <c r="I9" i="33"/>
  <c r="I10" i="33"/>
  <c r="L6" i="33"/>
  <c r="L12" i="33" s="1"/>
  <c r="I3" i="33"/>
  <c r="I7" i="33"/>
  <c r="I11" i="33"/>
  <c r="I5" i="33"/>
  <c r="I4" i="32"/>
  <c r="I5" i="32"/>
  <c r="L9" i="32"/>
  <c r="L12" i="32" s="1"/>
  <c r="I10" i="32"/>
  <c r="I11" i="32"/>
  <c r="I8" i="32"/>
  <c r="I6" i="32"/>
  <c r="I3" i="32"/>
  <c r="I7" i="32"/>
  <c r="J8" i="6"/>
  <c r="J9" i="6"/>
  <c r="G5" i="6"/>
  <c r="G13" i="6"/>
  <c r="H3" i="24" l="1"/>
  <c r="J7" i="6"/>
  <c r="J6" i="6"/>
  <c r="J5" i="6"/>
  <c r="J4" i="6"/>
  <c r="H5" i="24"/>
  <c r="H6" i="24"/>
  <c r="H7" i="24"/>
  <c r="H8" i="24"/>
  <c r="H9" i="24"/>
  <c r="H10" i="24"/>
  <c r="H11" i="24"/>
  <c r="F16" i="6" l="1"/>
  <c r="D5" i="6" s="1"/>
  <c r="L5" i="24" l="1"/>
  <c r="L6" i="24"/>
  <c r="L7" i="24"/>
  <c r="L8" i="24"/>
  <c r="L9" i="24"/>
  <c r="L10" i="24"/>
  <c r="L11" i="24"/>
  <c r="L12" i="24" l="1"/>
  <c r="G15" i="6"/>
  <c r="G14" i="6"/>
  <c r="G12" i="6"/>
  <c r="G11" i="6"/>
</calcChain>
</file>

<file path=xl/sharedStrings.xml><?xml version="1.0" encoding="utf-8"?>
<sst xmlns="http://schemas.openxmlformats.org/spreadsheetml/2006/main" count="264" uniqueCount="116">
  <si>
    <t>(1)</t>
    <phoneticPr fontId="2" type="noConversion"/>
  </si>
  <si>
    <t>(2)</t>
    <phoneticPr fontId="2" type="noConversion"/>
  </si>
  <si>
    <t>(3)</t>
    <phoneticPr fontId="2" type="noConversion"/>
  </si>
  <si>
    <t>(4)</t>
    <phoneticPr fontId="2" type="noConversion"/>
  </si>
  <si>
    <t>比率</t>
  </si>
  <si>
    <t>執行成果件數</t>
    <phoneticPr fontId="2" type="noConversion"/>
  </si>
  <si>
    <t>補助經費</t>
    <phoneticPr fontId="2" type="noConversion"/>
  </si>
  <si>
    <t>數量</t>
    <phoneticPr fontId="2" type="noConversion"/>
  </si>
  <si>
    <t>單位</t>
    <phoneticPr fontId="2" type="noConversion"/>
  </si>
  <si>
    <t>人</t>
    <phoneticPr fontId="2" type="noConversion"/>
  </si>
  <si>
    <t>二、執行成果彙整表</t>
    <phoneticPr fontId="2" type="noConversion"/>
  </si>
  <si>
    <t>編制內職員薪資差額執行表</t>
    <phoneticPr fontId="2" type="noConversion"/>
  </si>
  <si>
    <t>資料名稱</t>
    <phoneticPr fontId="2" type="noConversion"/>
  </si>
  <si>
    <t>頁碼</t>
    <phoneticPr fontId="2" type="noConversion"/>
  </si>
  <si>
    <t>附件一</t>
    <phoneticPr fontId="2" type="noConversion"/>
  </si>
  <si>
    <t>附件二</t>
    <phoneticPr fontId="2" type="noConversion"/>
  </si>
  <si>
    <t>附件四</t>
    <phoneticPr fontId="2" type="noConversion"/>
  </si>
  <si>
    <t>學校名稱</t>
    <phoneticPr fontId="2" type="noConversion"/>
  </si>
  <si>
    <t>附件：</t>
  </si>
  <si>
    <t>A.核定金額</t>
    <phoneticPr fontId="2" type="noConversion"/>
  </si>
  <si>
    <t>備註</t>
    <phoneticPr fontId="2" type="noConversion"/>
  </si>
  <si>
    <t>注意事項：</t>
    <phoneticPr fontId="2" type="noConversion"/>
  </si>
  <si>
    <t>金額</t>
    <phoneticPr fontId="2" type="noConversion"/>
  </si>
  <si>
    <t>合計</t>
    <phoneticPr fontId="2" type="noConversion"/>
  </si>
  <si>
    <t>學校名稱
(請加蓋學校關防)</t>
    <phoneticPr fontId="2" type="noConversion"/>
  </si>
  <si>
    <t>校長簽章</t>
    <phoneticPr fontId="2" type="noConversion"/>
  </si>
  <si>
    <t>填表單位</t>
  </si>
  <si>
    <t>單位主管簽章</t>
  </si>
  <si>
    <t>填表日期</t>
    <phoneticPr fontId="2" type="noConversion"/>
  </si>
  <si>
    <t>請將成果報告依序排列裝訂成冊、編製目錄，並加蓋關防。</t>
    <phoneticPr fontId="2" type="noConversion"/>
  </si>
  <si>
    <t>調整前</t>
    <phoneticPr fontId="2" type="noConversion"/>
  </si>
  <si>
    <t>調整後</t>
    <phoneticPr fontId="2" type="noConversion"/>
  </si>
  <si>
    <t>每月薪資</t>
    <phoneticPr fontId="2" type="noConversion"/>
  </si>
  <si>
    <t>序號</t>
    <phoneticPr fontId="2" type="noConversion"/>
  </si>
  <si>
    <t>系所/職級</t>
    <phoneticPr fontId="2" type="noConversion"/>
  </si>
  <si>
    <t>傳票日期</t>
    <phoneticPr fontId="2" type="noConversion"/>
  </si>
  <si>
    <t>原始憑證冊编號</t>
    <phoneticPr fontId="2" type="noConversion"/>
  </si>
  <si>
    <t>註1：</t>
    <phoneticPr fontId="2" type="noConversion"/>
  </si>
  <si>
    <r>
      <t xml:space="preserve">教師姓名
</t>
    </r>
    <r>
      <rPr>
        <sz val="11"/>
        <color rgb="FFFF0000"/>
        <rFont val="微軟正黑體"/>
        <family val="2"/>
        <charset val="136"/>
      </rPr>
      <t>註1</t>
    </r>
    <phoneticPr fontId="2" type="noConversion"/>
  </si>
  <si>
    <r>
      <t>「付款完成日」請填實際撥付款項日期－以</t>
    </r>
    <r>
      <rPr>
        <b/>
        <u/>
        <sz val="11"/>
        <color indexed="10"/>
        <rFont val="微軟正黑體"/>
        <family val="2"/>
        <charset val="136"/>
      </rPr>
      <t>實際轉帳日</t>
    </r>
    <r>
      <rPr>
        <sz val="11"/>
        <rFont val="微軟正黑體"/>
        <family val="2"/>
        <charset val="136"/>
      </rPr>
      <t>或</t>
    </r>
    <r>
      <rPr>
        <b/>
        <u/>
        <sz val="11"/>
        <color indexed="10"/>
        <rFont val="微軟正黑體"/>
        <family val="2"/>
        <charset val="136"/>
      </rPr>
      <t>支票到期日</t>
    </r>
    <r>
      <rPr>
        <sz val="11"/>
        <rFont val="微軟正黑體"/>
        <family val="2"/>
        <charset val="136"/>
      </rPr>
      <t>為認定基準，作成轉帳或付款傳票不屬於付款完成。本項經費在12月31日前，尚未發生債務關係或契約責任者，應即停止支用，其已發生之債務關係或契約責任者（已於12月31日前做應付傳票），應於次年1月15日截止支付。</t>
    </r>
    <phoneticPr fontId="2" type="noConversion"/>
  </si>
  <si>
    <t>1
(範例)</t>
    <phoneticPr fontId="2" type="noConversion"/>
  </si>
  <si>
    <t>張三</t>
    <phoneticPr fontId="2" type="noConversion"/>
  </si>
  <si>
    <t>表列「範例」僅供學校參考，填表時請自行刪除範例內容，並依學校實際執行情形填寫。表格如不敷使用，請自行增列。</t>
    <phoneticPr fontId="2" type="noConversion"/>
  </si>
  <si>
    <r>
      <t xml:space="preserve">姓名
</t>
    </r>
    <r>
      <rPr>
        <sz val="11"/>
        <color rgb="FFFF0000"/>
        <rFont val="微軟正黑體"/>
        <family val="2"/>
        <charset val="136"/>
      </rPr>
      <t>註1</t>
    </r>
    <phoneticPr fontId="2" type="noConversion"/>
  </si>
  <si>
    <t>李四</t>
    <phoneticPr fontId="2" type="noConversion"/>
  </si>
  <si>
    <t>單位/職稱</t>
    <phoneticPr fontId="2" type="noConversion"/>
  </si>
  <si>
    <t>月支數額</t>
    <phoneticPr fontId="2" type="noConversion"/>
  </si>
  <si>
    <t>B014
B020
B007
B008
B002</t>
    <phoneticPr fontId="2" type="noConversion"/>
  </si>
  <si>
    <t>王五</t>
    <phoneticPr fontId="2" type="noConversion"/>
  </si>
  <si>
    <t>4.編制內職員薪資差額</t>
    <phoneticPr fontId="2" type="noConversion"/>
  </si>
  <si>
    <t>附件五</t>
    <phoneticPr fontId="2" type="noConversion"/>
  </si>
  <si>
    <t>每月本俸</t>
    <phoneticPr fontId="2" type="noConversion"/>
  </si>
  <si>
    <t>補助期間</t>
    <phoneticPr fontId="2" type="noConversion"/>
  </si>
  <si>
    <t>1～7月</t>
    <phoneticPr fontId="2" type="noConversion"/>
  </si>
  <si>
    <t>補助月份</t>
    <phoneticPr fontId="2" type="noConversion"/>
  </si>
  <si>
    <t>總計</t>
    <phoneticPr fontId="2" type="noConversion"/>
  </si>
  <si>
    <t>合計
補助金額</t>
    <phoneticPr fontId="2" type="noConversion"/>
  </si>
  <si>
    <t>8～12月</t>
    <phoneticPr fontId="2" type="noConversion"/>
  </si>
  <si>
    <t>結餘款(A-B)</t>
    <phoneticPr fontId="2" type="noConversion"/>
  </si>
  <si>
    <t>B.執行金額</t>
    <phoneticPr fontId="2" type="noConversion"/>
  </si>
  <si>
    <r>
      <t xml:space="preserve">付款完成日
</t>
    </r>
    <r>
      <rPr>
        <sz val="11"/>
        <color indexed="10"/>
        <rFont val="微軟正黑體"/>
        <family val="2"/>
        <charset val="136"/>
      </rPr>
      <t>註3</t>
    </r>
    <phoneticPr fontId="2" type="noConversion"/>
  </si>
  <si>
    <t>註2：</t>
    <phoneticPr fontId="2" type="noConversion"/>
  </si>
  <si>
    <t>註3：</t>
    <phoneticPr fontId="2" type="noConversion"/>
  </si>
  <si>
    <t>註4：</t>
    <phoneticPr fontId="2" type="noConversion"/>
  </si>
  <si>
    <r>
      <t>每月補助
差額</t>
    </r>
    <r>
      <rPr>
        <sz val="11"/>
        <color rgb="FFFF0000"/>
        <rFont val="微軟正黑體"/>
        <family val="2"/>
        <charset val="136"/>
      </rPr>
      <t>註2</t>
    </r>
    <phoneticPr fontId="2" type="noConversion"/>
  </si>
  <si>
    <t>學校應於次年2月28日前，將補助調薪增加差額成果報告，併同獎勵補助經費執行資料，上傳至各校網站後備文報部（附成果報告用印封面，毋須再將其他紙本資料報部），並繳回當年度結餘款，俾便考核運用成效。</t>
  </si>
  <si>
    <t>依「教育部獎勵補助私立技專校院整體發展經費核配及申請要點」第9點第(6)款規定，補助調薪增加差額經費應據實核支，採專款專帳管理，並依補助調薪增加差額成果報告格式辦理支用。</t>
  </si>
  <si>
    <t>註2：表格如不敷使用，請自行增列。</t>
    <phoneticPr fontId="2" type="noConversion"/>
  </si>
  <si>
    <t>【結餘款說明】</t>
    <phoneticPr fontId="2" type="noConversion"/>
  </si>
  <si>
    <t>【執行成果綜合說明】</t>
    <phoneticPr fontId="2" type="noConversion"/>
  </si>
  <si>
    <t>一、補助調薪增加差額經費說明</t>
    <phoneticPr fontId="2" type="noConversion"/>
  </si>
  <si>
    <t>註1：【結餘款說明】欄位請說明產生結餘款之具體原因；若無結餘款，則免填本欄。</t>
    <phoneticPr fontId="2" type="noConversion"/>
  </si>
  <si>
    <t>※「補助調薪增加差額經費」應專款專用，如有結餘款應全數繳回，並於《附件一》說明產生結餘款之具體原因。</t>
    <phoneticPr fontId="2" type="noConversion"/>
  </si>
  <si>
    <t>依「教育部補（捐）助及委辦經費核撥結報作業要點」第11點第(3)款規定，因故無法於原定期程內報核，應於期限截止前申請展延，並在同意可延展期限內，完成結報。</t>
    <phoneticPr fontId="2" type="noConversion"/>
  </si>
  <si>
    <t>1.教師本俸差額</t>
    <phoneticPr fontId="2" type="noConversion"/>
  </si>
  <si>
    <t>教師本俸差額執行表</t>
    <phoneticPr fontId="2" type="noConversion"/>
  </si>
  <si>
    <t>主管加給差額執行表</t>
    <phoneticPr fontId="2" type="noConversion"/>
  </si>
  <si>
    <t>2.學術研究加給差額</t>
    <phoneticPr fontId="2" type="noConversion"/>
  </si>
  <si>
    <r>
      <t>依教育部113年11月11日臺教高(三)字第1132203159號函，教師本俸之補助對象包含</t>
    </r>
    <r>
      <rPr>
        <b/>
        <u/>
        <sz val="11"/>
        <color rgb="FF0000FF"/>
        <rFont val="微軟正黑體"/>
        <family val="2"/>
        <charset val="136"/>
      </rPr>
      <t>編制內專任教師、專案教師</t>
    </r>
    <r>
      <rPr>
        <sz val="11"/>
        <rFont val="微軟正黑體"/>
        <family val="2"/>
        <charset val="136"/>
      </rPr>
      <t>。</t>
    </r>
    <phoneticPr fontId="2" type="noConversion"/>
  </si>
  <si>
    <t>助理教授以上</t>
    <phoneticPr fontId="2" type="noConversion"/>
  </si>
  <si>
    <t>講師及助教</t>
    <phoneticPr fontId="2" type="noConversion"/>
  </si>
  <si>
    <t>附件三之(一)</t>
    <phoneticPr fontId="2" type="noConversion"/>
  </si>
  <si>
    <t>附件三之(二)</t>
    <phoneticPr fontId="2" type="noConversion"/>
  </si>
  <si>
    <t>學術研究加給（助理教授以上）差額執行表</t>
    <phoneticPr fontId="2" type="noConversion"/>
  </si>
  <si>
    <t>學術研究加給（講師及助教）差額執行表</t>
    <phoneticPr fontId="2" type="noConversion"/>
  </si>
  <si>
    <t>執行成果及結餘款說明</t>
    <phoneticPr fontId="2" type="noConversion"/>
  </si>
  <si>
    <t>調薪基準年</t>
    <phoneticPr fontId="2" type="noConversion"/>
  </si>
  <si>
    <t>1～3月</t>
    <phoneticPr fontId="2" type="noConversion"/>
  </si>
  <si>
    <t>D004
D003
D006</t>
    <phoneticPr fontId="2" type="noConversion"/>
  </si>
  <si>
    <t>2
(範例)</t>
    <phoneticPr fontId="2" type="noConversion"/>
  </si>
  <si>
    <t>工業設計系/教授</t>
    <phoneticPr fontId="2" type="noConversion"/>
  </si>
  <si>
    <t>企業管理系/教授</t>
    <phoneticPr fontId="2" type="noConversion"/>
  </si>
  <si>
    <t>獲補助之
調薪差幅</t>
    <phoneticPr fontId="2" type="noConversion"/>
  </si>
  <si>
    <t>114.1.15
114.2.15
114.3.15</t>
  </si>
  <si>
    <r>
      <t>依教育部113年11月11日臺教高(三)字第1132203159號函，學術研究加給之補助對象包含</t>
    </r>
    <r>
      <rPr>
        <b/>
        <u/>
        <sz val="11"/>
        <color rgb="FF0000FF"/>
        <rFont val="微軟正黑體"/>
        <family val="2"/>
        <charset val="136"/>
      </rPr>
      <t>編制內專任教師、專案教師</t>
    </r>
    <r>
      <rPr>
        <sz val="11"/>
        <rFont val="微軟正黑體"/>
        <family val="2"/>
        <charset val="136"/>
      </rPr>
      <t>。</t>
    </r>
    <phoneticPr fontId="2" type="noConversion"/>
  </si>
  <si>
    <r>
      <rPr>
        <b/>
        <u/>
        <sz val="11"/>
        <color rgb="FF0000FF"/>
        <rFont val="微軟正黑體"/>
        <family val="2"/>
        <charset val="136"/>
      </rPr>
      <t>調薪基準以學校函復教育部113年11月11日臺教高(三)字第1132203159號函之調查表辦理</t>
    </r>
    <r>
      <rPr>
        <sz val="11"/>
        <rFont val="微軟正黑體"/>
        <family val="2"/>
        <charset val="136"/>
      </rPr>
      <t>，每月補助差額為調整前、後之教師本俸差額。舉例而言，若學校於111、113、114年皆有配合政府政策調薪，並填列於該調查表中，本項經費即可支用於114與110年之薪資差額。亦即，其調整前本俸可採110、112或113年之基準；調整後本俸可採112、113或114年之基準。</t>
    </r>
    <phoneticPr fontId="2" type="noConversion"/>
  </si>
  <si>
    <r>
      <rPr>
        <b/>
        <u/>
        <sz val="11"/>
        <color rgb="FF0000FF"/>
        <rFont val="微軟正黑體"/>
        <family val="2"/>
        <charset val="136"/>
      </rPr>
      <t>調薪基準以學校函復教育部113年11月11日臺教高(三)字第1132203159號函之調查表辦理</t>
    </r>
    <r>
      <rPr>
        <sz val="11"/>
        <rFont val="微軟正黑體"/>
        <family val="2"/>
        <charset val="136"/>
      </rPr>
      <t>，每月補助差額為調整前、後之學術研究加給差額。舉例而言，若學校於111、113、114年皆有配合政府政策調薪，並填列於該調查表中，本項經費即可支用於114與110年之薪資差額。亦即，其調整前學術研究加給可採110、112或113年之基準；調整後學術研究加給可採112、113或114年之基準。</t>
    </r>
    <phoneticPr fontId="2" type="noConversion"/>
  </si>
  <si>
    <t>趙六</t>
    <phoneticPr fontId="2" type="noConversion"/>
  </si>
  <si>
    <t>國際貿易系/講師</t>
    <phoneticPr fontId="2" type="noConversion"/>
  </si>
  <si>
    <t>機械工程系/講師</t>
    <phoneticPr fontId="2" type="noConversion"/>
  </si>
  <si>
    <t>孫七</t>
    <phoneticPr fontId="2" type="noConversion"/>
  </si>
  <si>
    <t>周八</t>
    <phoneticPr fontId="2" type="noConversion"/>
  </si>
  <si>
    <t>校長室/校長</t>
    <phoneticPr fontId="2" type="noConversion"/>
  </si>
  <si>
    <r>
      <t>依教育部113年11月11日臺教高(三)字第1132203159號函，本項經費之補助對象包含</t>
    </r>
    <r>
      <rPr>
        <b/>
        <u/>
        <sz val="11"/>
        <color rgb="FF0000FF"/>
        <rFont val="微軟正黑體"/>
        <family val="2"/>
        <charset val="136"/>
      </rPr>
      <t>編制內專任教師、專案教師、編制內職員</t>
    </r>
    <r>
      <rPr>
        <sz val="11"/>
        <rFont val="微軟正黑體"/>
        <family val="2"/>
        <charset val="136"/>
      </rPr>
      <t>。</t>
    </r>
    <phoneticPr fontId="2" type="noConversion"/>
  </si>
  <si>
    <r>
      <rPr>
        <b/>
        <u/>
        <sz val="11"/>
        <color rgb="FF0000FF"/>
        <rFont val="微軟正黑體"/>
        <family val="2"/>
        <charset val="136"/>
      </rPr>
      <t>調薪基準以學校函復教育部113年11月11日臺教高(三)字第1132203159號函之調查表辦理</t>
    </r>
    <r>
      <rPr>
        <sz val="11"/>
        <rFont val="微軟正黑體"/>
        <family val="2"/>
        <charset val="136"/>
      </rPr>
      <t>，每月補助差額為調整前、後之主管加給差額。舉例而言，若學校於111、113、114年皆有配合政府政策調薪，並填列於該調查表中，本項經費即可支用於114與110年之薪資差額。亦即，其調整前主管加給可採110、112或113年之基準；調整後主管加給可採112、113或114年之基準。</t>
    </r>
    <phoneticPr fontId="2" type="noConversion"/>
  </si>
  <si>
    <t>電算中心/主任</t>
    <phoneticPr fontId="2" type="noConversion"/>
  </si>
  <si>
    <t>114.8.15
114.9.15
114.10.15
114.11.15
114.12.15</t>
  </si>
  <si>
    <t>C014
C020
C007
C008
C002
C006
C012</t>
    <phoneticPr fontId="2" type="noConversion"/>
  </si>
  <si>
    <t>114.1.15
114.2.15
114.3.15
114.4.15
114.5.15
114.6.15
114.7.15</t>
  </si>
  <si>
    <t>吳九</t>
    <phoneticPr fontId="2" type="noConversion"/>
  </si>
  <si>
    <t>鄭十</t>
    <phoneticPr fontId="2" type="noConversion"/>
  </si>
  <si>
    <t>校長室/秘書</t>
    <phoneticPr fontId="2" type="noConversion"/>
  </si>
  <si>
    <t>總務處保管組/辦事員</t>
    <phoneticPr fontId="2" type="noConversion"/>
  </si>
  <si>
    <r>
      <t>依教育部113年11月11日臺教高(三)字第1132203159號函，本項經費之補助對象為</t>
    </r>
    <r>
      <rPr>
        <b/>
        <u/>
        <sz val="11"/>
        <color rgb="FF0000FF"/>
        <rFont val="微軟正黑體"/>
        <family val="2"/>
        <charset val="136"/>
      </rPr>
      <t>編制內職員（不含編制外職員），包含本俸、專業加給，不含主管加給</t>
    </r>
    <r>
      <rPr>
        <sz val="11"/>
        <rFont val="微軟正黑體"/>
        <family val="2"/>
        <charset val="136"/>
      </rPr>
      <t>。</t>
    </r>
    <phoneticPr fontId="2" type="noConversion"/>
  </si>
  <si>
    <r>
      <rPr>
        <b/>
        <u/>
        <sz val="11"/>
        <color rgb="FF0000FF"/>
        <rFont val="微軟正黑體"/>
        <family val="2"/>
        <charset val="136"/>
      </rPr>
      <t>調薪基準以學校函復教育部113年11月11日臺教高(三)字第1132203159號函之調查表辦理</t>
    </r>
    <r>
      <rPr>
        <sz val="11"/>
        <rFont val="微軟正黑體"/>
        <family val="2"/>
        <charset val="136"/>
      </rPr>
      <t>，每月補助差額為調整前、後之職員薪資差額。舉例而言，若學校於111、113、114年皆有配合政府政策調薪，並填列於該調查表中，本項經費即可支用於114與110年之薪資差額。亦即，其調整前職員薪資可採110、112或113年之基準；調整後職員薪資可採112、113或114年之基準。</t>
    </r>
    <phoneticPr fontId="2" type="noConversion"/>
  </si>
  <si>
    <t>3.主管加給差額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</si>
</sst>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quot;$&quot;#,##0;[Red]&quot;$&quot;#,##0"/>
    <numFmt numFmtId="177" formatCode="#,##0_);[Red]\(#,##0\)"/>
    <numFmt numFmtId="178" formatCode="#,##0;[Red]#,##0"/>
  </numFmts>
  <fonts count="17">
    <font>
      <sz val="12"/>
      <name val="新細明體"/>
      <family val="1"/>
      <charset val="136"/>
    </font>
    <font>
      <sz val="12"/>
      <name val="新細明體"/>
      <family val="1"/>
      <charset val="136"/>
    </font>
    <font>
      <sz val="9"/>
      <name val="新細明體"/>
      <family val="1"/>
      <charset val="136"/>
    </font>
    <font>
      <sz val="14"/>
      <name val="微軟正黑體"/>
      <family val="2"/>
      <charset val="136"/>
    </font>
    <font>
      <b/>
      <sz val="14"/>
      <name val="微軟正黑體"/>
      <family val="2"/>
      <charset val="136"/>
    </font>
    <font>
      <b/>
      <sz val="12"/>
      <name val="微軟正黑體"/>
      <family val="2"/>
      <charset val="136"/>
    </font>
    <font>
      <sz val="12"/>
      <name val="微軟正黑體"/>
      <family val="2"/>
      <charset val="136"/>
    </font>
    <font>
      <b/>
      <sz val="11"/>
      <name val="微軟正黑體"/>
      <family val="2"/>
      <charset val="136"/>
    </font>
    <font>
      <sz val="11"/>
      <name val="微軟正黑體"/>
      <family val="2"/>
      <charset val="136"/>
    </font>
    <font>
      <sz val="11"/>
      <color indexed="10"/>
      <name val="微軟正黑體"/>
      <family val="2"/>
      <charset val="136"/>
    </font>
    <font>
      <b/>
      <u/>
      <sz val="11"/>
      <color indexed="10"/>
      <name val="微軟正黑體"/>
      <family val="2"/>
      <charset val="136"/>
    </font>
    <font>
      <sz val="11"/>
      <color rgb="FFFF0000"/>
      <name val="微軟正黑體"/>
      <family val="2"/>
      <charset val="136"/>
    </font>
    <font>
      <sz val="11"/>
      <color theme="0" tint="-0.34998626667073579"/>
      <name val="微軟正黑體"/>
      <family val="2"/>
      <charset val="136"/>
    </font>
    <font>
      <b/>
      <u/>
      <sz val="11"/>
      <color rgb="FF0000FF"/>
      <name val="微軟正黑體"/>
      <family val="2"/>
      <charset val="136"/>
    </font>
    <font>
      <sz val="13"/>
      <name val="微軟正黑體"/>
      <family val="2"/>
      <charset val="136"/>
    </font>
    <font>
      <b/>
      <sz val="15"/>
      <name val="微軟正黑體"/>
      <family val="2"/>
      <charset val="136"/>
    </font>
    <font>
      <sz val="15"/>
      <name val="微軟正黑體"/>
      <family val="2"/>
      <charset val="136"/>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69">
    <border>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style="thin">
        <color indexed="64"/>
      </right>
      <top style="thin">
        <color indexed="64"/>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alignment vertical="center"/>
    </xf>
  </cellStyleXfs>
  <cellXfs count="152">
    <xf numFmtId="0" fontId="0" fillId="0" borderId="0" xfId="0"/>
    <xf numFmtId="0" fontId="3" fillId="0" borderId="5" xfId="0" applyFont="1" applyBorder="1" applyAlignment="1">
      <alignment horizontal="center"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3" fillId="0" borderId="0" xfId="0" applyFont="1" applyAlignment="1">
      <alignment vertical="center"/>
    </xf>
    <xf numFmtId="0" fontId="3" fillId="0" borderId="0" xfId="0" applyFont="1"/>
    <xf numFmtId="0" fontId="3" fillId="0" borderId="8" xfId="0" applyFont="1" applyBorder="1" applyAlignment="1">
      <alignment horizontal="center" vertical="center"/>
    </xf>
    <xf numFmtId="176" fontId="3" fillId="0" borderId="0" xfId="0" applyNumberFormat="1" applyFont="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7" fontId="3" fillId="0" borderId="5" xfId="0" applyNumberFormat="1" applyFont="1" applyBorder="1" applyAlignment="1">
      <alignment horizontal="right" vertical="center"/>
    </xf>
    <xf numFmtId="10" fontId="3" fillId="0" borderId="2" xfId="0" applyNumberFormat="1" applyFont="1" applyBorder="1" applyAlignment="1">
      <alignment horizontal="center" vertical="center"/>
    </xf>
    <xf numFmtId="10" fontId="3" fillId="2" borderId="2" xfId="0" applyNumberFormat="1" applyFont="1" applyFill="1" applyBorder="1" applyAlignment="1">
      <alignment horizontal="center" vertical="center"/>
    </xf>
    <xf numFmtId="10" fontId="3" fillId="2" borderId="5" xfId="0" applyNumberFormat="1" applyFont="1" applyFill="1" applyBorder="1" applyAlignment="1">
      <alignment horizontal="center" vertical="center"/>
    </xf>
    <xf numFmtId="177" fontId="3" fillId="3" borderId="19" xfId="0" applyNumberFormat="1" applyFont="1" applyFill="1" applyBorder="1" applyAlignment="1">
      <alignment horizontal="right" vertical="center"/>
    </xf>
    <xf numFmtId="10" fontId="3" fillId="2" borderId="19" xfId="0" applyNumberFormat="1" applyFont="1" applyFill="1" applyBorder="1" applyAlignment="1">
      <alignment horizontal="center" vertical="center"/>
    </xf>
    <xf numFmtId="0" fontId="6" fillId="0" borderId="0" xfId="0" applyFont="1" applyAlignment="1">
      <alignment vertical="top"/>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8" fillId="0" borderId="0" xfId="0" applyFont="1" applyAlignment="1">
      <alignment vertical="center"/>
    </xf>
    <xf numFmtId="3" fontId="8" fillId="0" borderId="0" xfId="0" applyNumberFormat="1" applyFont="1" applyAlignment="1">
      <alignment vertical="center"/>
    </xf>
    <xf numFmtId="0" fontId="5" fillId="0" borderId="5" xfId="0" applyFont="1" applyBorder="1" applyAlignment="1">
      <alignment horizontal="center" vertical="center"/>
    </xf>
    <xf numFmtId="0" fontId="6" fillId="0" borderId="0" xfId="0" applyFont="1" applyAlignment="1">
      <alignment vertical="center"/>
    </xf>
    <xf numFmtId="3" fontId="6" fillId="0" borderId="0" xfId="0" applyNumberFormat="1" applyFont="1" applyAlignment="1">
      <alignment vertical="center"/>
    </xf>
    <xf numFmtId="0" fontId="6" fillId="0" borderId="5" xfId="0" applyFont="1" applyBorder="1" applyAlignment="1">
      <alignment vertical="center"/>
    </xf>
    <xf numFmtId="0" fontId="8" fillId="0" borderId="0" xfId="0" applyFont="1" applyAlignment="1">
      <alignment horizontal="center" vertical="center"/>
    </xf>
    <xf numFmtId="177" fontId="8" fillId="0" borderId="5" xfId="1"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77" fontId="8" fillId="0" borderId="5" xfId="1" applyNumberFormat="1" applyFont="1" applyBorder="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vertical="center" wrapText="1"/>
    </xf>
    <xf numFmtId="177" fontId="8" fillId="0" borderId="6" xfId="1" applyNumberFormat="1" applyFont="1" applyBorder="1" applyAlignment="1">
      <alignment vertical="center" wrapText="1"/>
    </xf>
    <xf numFmtId="176" fontId="8" fillId="0" borderId="0" xfId="0" applyNumberFormat="1" applyFont="1" applyAlignment="1">
      <alignment vertical="center"/>
    </xf>
    <xf numFmtId="0" fontId="8" fillId="0" borderId="0" xfId="0" applyFont="1" applyAlignment="1">
      <alignment horizontal="right" vertical="top"/>
    </xf>
    <xf numFmtId="0" fontId="8" fillId="0" borderId="0" xfId="0" applyFont="1" applyAlignment="1">
      <alignment vertical="top"/>
    </xf>
    <xf numFmtId="178" fontId="7" fillId="3" borderId="16" xfId="0" applyNumberFormat="1" applyFont="1" applyFill="1" applyBorder="1" applyAlignment="1">
      <alignment vertical="center"/>
    </xf>
    <xf numFmtId="0" fontId="8" fillId="0" borderId="4" xfId="0" applyFont="1" applyBorder="1" applyAlignment="1">
      <alignment horizontal="center" vertical="center" wrapText="1"/>
    </xf>
    <xf numFmtId="177" fontId="8" fillId="0" borderId="5" xfId="0" applyNumberFormat="1" applyFont="1" applyBorder="1" applyAlignment="1">
      <alignment vertical="center" wrapText="1"/>
    </xf>
    <xf numFmtId="3" fontId="8" fillId="0" borderId="5" xfId="0" applyNumberFormat="1" applyFont="1" applyBorder="1" applyAlignment="1">
      <alignment horizontal="center" vertical="center" wrapText="1"/>
    </xf>
    <xf numFmtId="0" fontId="8" fillId="0" borderId="15"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horizontal="center" vertical="center" wrapText="1"/>
    </xf>
    <xf numFmtId="177" fontId="8" fillId="0" borderId="6" xfId="0" applyNumberFormat="1" applyFont="1" applyBorder="1" applyAlignment="1">
      <alignment vertical="center" wrapText="1"/>
    </xf>
    <xf numFmtId="3" fontId="8" fillId="0" borderId="6" xfId="0" applyNumberFormat="1" applyFont="1" applyBorder="1" applyAlignment="1">
      <alignment horizontal="center" vertical="center" wrapText="1"/>
    </xf>
    <xf numFmtId="0" fontId="8" fillId="0" borderId="18" xfId="0" applyFont="1" applyBorder="1" applyAlignment="1">
      <alignmen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177" fontId="12" fillId="0" borderId="5" xfId="1" applyNumberFormat="1" applyFont="1" applyBorder="1" applyAlignment="1">
      <alignment vertical="center" wrapText="1"/>
    </xf>
    <xf numFmtId="177" fontId="12" fillId="0" borderId="5" xfId="0" applyNumberFormat="1" applyFont="1" applyBorder="1" applyAlignment="1">
      <alignment vertical="center" wrapText="1"/>
    </xf>
    <xf numFmtId="3" fontId="12" fillId="0" borderId="5" xfId="0" applyNumberFormat="1" applyFont="1" applyBorder="1" applyAlignment="1">
      <alignment horizontal="center" vertical="center" wrapText="1"/>
    </xf>
    <xf numFmtId="0" fontId="12" fillId="0" borderId="15" xfId="0" applyFont="1" applyBorder="1" applyAlignment="1">
      <alignment vertical="center" wrapText="1"/>
    </xf>
    <xf numFmtId="177" fontId="12" fillId="0" borderId="5" xfId="0" applyNumberFormat="1" applyFont="1" applyBorder="1" applyAlignment="1">
      <alignment horizontal="center" vertical="center" wrapText="1"/>
    </xf>
    <xf numFmtId="177" fontId="12" fillId="0" borderId="5" xfId="1" applyNumberFormat="1" applyFont="1" applyBorder="1" applyAlignment="1">
      <alignment horizontal="center" vertical="center" wrapText="1"/>
    </xf>
    <xf numFmtId="177" fontId="8" fillId="0" borderId="6" xfId="1" applyNumberFormat="1" applyFont="1" applyBorder="1" applyAlignment="1">
      <alignment horizontal="center" vertical="center" wrapText="1"/>
    </xf>
    <xf numFmtId="3" fontId="8" fillId="0" borderId="0" xfId="0" applyNumberFormat="1" applyFont="1" applyAlignment="1">
      <alignment horizontal="center" vertical="center"/>
    </xf>
    <xf numFmtId="176" fontId="3" fillId="0" borderId="1" xfId="0" applyNumberFormat="1" applyFont="1" applyBorder="1" applyAlignment="1">
      <alignment vertical="center" wrapText="1" shrinkToFit="1"/>
    </xf>
    <xf numFmtId="176" fontId="3" fillId="0" borderId="12" xfId="0" applyNumberFormat="1" applyFont="1" applyBorder="1" applyAlignment="1">
      <alignment vertical="center" wrapText="1" shrinkToFit="1"/>
    </xf>
    <xf numFmtId="0" fontId="3" fillId="0" borderId="9" xfId="0" applyFont="1" applyBorder="1" applyAlignment="1">
      <alignment vertical="center" wrapText="1"/>
    </xf>
    <xf numFmtId="177" fontId="3" fillId="0" borderId="60" xfId="0" applyNumberFormat="1" applyFont="1" applyBorder="1" applyAlignment="1">
      <alignment horizontal="right" vertical="center"/>
    </xf>
    <xf numFmtId="0" fontId="3" fillId="0" borderId="15" xfId="0" applyFont="1" applyBorder="1" applyAlignment="1">
      <alignment vertical="center" wrapText="1"/>
    </xf>
    <xf numFmtId="10" fontId="12" fillId="0" borderId="5" xfId="2" applyNumberFormat="1" applyFont="1" applyBorder="1" applyAlignment="1">
      <alignment vertical="center" wrapText="1"/>
    </xf>
    <xf numFmtId="49" fontId="14" fillId="0" borderId="0" xfId="0" applyNumberFormat="1" applyFont="1" applyAlignment="1">
      <alignment vertical="center"/>
    </xf>
    <xf numFmtId="0" fontId="14" fillId="0" borderId="0" xfId="0" applyFont="1"/>
    <xf numFmtId="49" fontId="14" fillId="0" borderId="0" xfId="0" applyNumberFormat="1" applyFont="1"/>
    <xf numFmtId="49" fontId="14" fillId="0" borderId="0" xfId="0" applyNumberFormat="1" applyFont="1" applyAlignment="1">
      <alignment vertical="top"/>
    </xf>
    <xf numFmtId="0" fontId="14" fillId="0" borderId="0" xfId="0" applyFont="1" applyAlignment="1">
      <alignment vertical="top" shrinkToFit="1"/>
    </xf>
    <xf numFmtId="0" fontId="3" fillId="0" borderId="39" xfId="0" applyFont="1" applyBorder="1" applyAlignment="1">
      <alignment vertical="center"/>
    </xf>
    <xf numFmtId="0" fontId="3" fillId="0" borderId="40" xfId="0" applyFont="1" applyBorder="1" applyAlignment="1">
      <alignment vertical="center"/>
    </xf>
    <xf numFmtId="0" fontId="3" fillId="0" borderId="21" xfId="0" applyFont="1" applyBorder="1" applyAlignment="1">
      <alignment vertical="center"/>
    </xf>
    <xf numFmtId="0" fontId="14" fillId="0" borderId="0" xfId="0" applyFont="1" applyAlignment="1">
      <alignment vertical="top" wrapText="1"/>
    </xf>
    <xf numFmtId="0" fontId="3" fillId="0" borderId="13" xfId="0" applyFont="1" applyBorder="1" applyAlignment="1">
      <alignment horizontal="center" vertical="center" shrinkToFit="1"/>
    </xf>
    <xf numFmtId="0" fontId="14" fillId="0" borderId="0" xfId="0" applyFont="1" applyAlignment="1">
      <alignment wrapText="1"/>
    </xf>
    <xf numFmtId="0" fontId="3" fillId="0" borderId="3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64" xfId="0" applyFont="1" applyBorder="1" applyAlignment="1">
      <alignment vertical="center" wrapText="1"/>
    </xf>
    <xf numFmtId="0" fontId="6" fillId="0" borderId="64" xfId="0" applyFont="1" applyBorder="1" applyAlignment="1">
      <alignment vertical="center" wrapText="1"/>
    </xf>
    <xf numFmtId="0" fontId="3" fillId="0" borderId="65" xfId="0" applyFont="1" applyBorder="1" applyAlignment="1">
      <alignment horizontal="center" vertical="center" wrapText="1"/>
    </xf>
    <xf numFmtId="0" fontId="0" fillId="0" borderId="54" xfId="0" applyBorder="1" applyAlignment="1">
      <alignment horizontal="center" vertical="center" wrapText="1"/>
    </xf>
    <xf numFmtId="0" fontId="3" fillId="0" borderId="66" xfId="0" applyFont="1" applyBorder="1" applyAlignment="1">
      <alignment vertical="center"/>
    </xf>
    <xf numFmtId="0" fontId="0" fillId="0" borderId="41" xfId="0" applyBorder="1" applyAlignment="1">
      <alignment vertical="center"/>
    </xf>
    <xf numFmtId="0" fontId="3" fillId="0" borderId="67" xfId="0" applyFont="1" applyBorder="1" applyAlignment="1">
      <alignment vertical="center"/>
    </xf>
    <xf numFmtId="0" fontId="0" fillId="0" borderId="42" xfId="0" applyBorder="1" applyAlignment="1">
      <alignment vertical="center"/>
    </xf>
    <xf numFmtId="0" fontId="3" fillId="0" borderId="68" xfId="0" applyFont="1" applyBorder="1" applyAlignment="1">
      <alignment vertical="center"/>
    </xf>
    <xf numFmtId="0" fontId="0" fillId="0" borderId="43" xfId="0" applyBorder="1" applyAlignment="1">
      <alignment vertical="center"/>
    </xf>
    <xf numFmtId="0" fontId="3" fillId="0" borderId="41" xfId="0" applyFont="1" applyBorder="1" applyAlignment="1">
      <alignment vertical="center"/>
    </xf>
    <xf numFmtId="0" fontId="3" fillId="0" borderId="3" xfId="0" applyFont="1" applyBorder="1" applyAlignment="1">
      <alignment vertical="center"/>
    </xf>
    <xf numFmtId="0" fontId="3" fillId="0" borderId="42" xfId="0" applyFont="1" applyBorder="1" applyAlignment="1">
      <alignment vertical="center"/>
    </xf>
    <xf numFmtId="0" fontId="3" fillId="0" borderId="7" xfId="0" applyFont="1" applyBorder="1" applyAlignment="1">
      <alignment vertical="center"/>
    </xf>
    <xf numFmtId="0" fontId="3" fillId="0" borderId="43" xfId="0" applyFont="1" applyBorder="1" applyAlignment="1">
      <alignment vertical="center"/>
    </xf>
    <xf numFmtId="0" fontId="3" fillId="0" borderId="20"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shrinkToFit="1"/>
    </xf>
    <xf numFmtId="0" fontId="14" fillId="0" borderId="0" xfId="0" applyFont="1" applyAlignment="1">
      <alignment vertical="center" shrinkToFit="1"/>
    </xf>
    <xf numFmtId="0" fontId="15" fillId="0" borderId="49" xfId="0" applyFont="1" applyBorder="1" applyAlignment="1">
      <alignment horizontal="left" vertical="center"/>
    </xf>
    <xf numFmtId="0" fontId="16" fillId="0" borderId="49" xfId="0" applyFont="1" applyBorder="1" applyAlignment="1">
      <alignment vertical="center"/>
    </xf>
    <xf numFmtId="0" fontId="15" fillId="0" borderId="49" xfId="0" applyFont="1" applyBorder="1" applyAlignment="1">
      <alignment vertical="center"/>
    </xf>
    <xf numFmtId="0" fontId="3"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177" fontId="3" fillId="0" borderId="57" xfId="0" applyNumberFormat="1" applyFont="1" applyBorder="1" applyAlignment="1">
      <alignment horizontal="center" vertical="center"/>
    </xf>
    <xf numFmtId="0" fontId="3" fillId="0" borderId="19" xfId="0" applyFont="1" applyBorder="1" applyAlignment="1">
      <alignment horizontal="center" vertical="center"/>
    </xf>
    <xf numFmtId="0" fontId="14" fillId="0" borderId="46" xfId="0" applyFont="1" applyBorder="1" applyAlignment="1">
      <alignment vertical="center"/>
    </xf>
    <xf numFmtId="0" fontId="3" fillId="0" borderId="36" xfId="0" applyFont="1" applyBorder="1" applyAlignment="1">
      <alignment horizontal="center" vertical="center"/>
    </xf>
    <xf numFmtId="0" fontId="3" fillId="0" borderId="52" xfId="0" applyFont="1" applyBorder="1" applyAlignment="1">
      <alignment horizontal="center" vertical="center"/>
    </xf>
    <xf numFmtId="177" fontId="3" fillId="2" borderId="47" xfId="0" applyNumberFormat="1" applyFont="1" applyFill="1" applyBorder="1" applyAlignment="1">
      <alignment horizontal="center" vertical="center"/>
    </xf>
    <xf numFmtId="0" fontId="3" fillId="0" borderId="53" xfId="0" applyFont="1" applyBorder="1" applyAlignment="1">
      <alignment horizontal="center" vertical="center"/>
    </xf>
    <xf numFmtId="0" fontId="3" fillId="0" borderId="58" xfId="0" applyFont="1" applyBorder="1" applyAlignment="1">
      <alignment vertical="center"/>
    </xf>
    <xf numFmtId="0" fontId="0" fillId="0" borderId="61" xfId="0" applyBorder="1" applyAlignment="1">
      <alignment vertical="center"/>
    </xf>
    <xf numFmtId="0" fontId="3" fillId="0" borderId="59" xfId="0" applyFont="1" applyBorder="1" applyAlignment="1">
      <alignment vertical="center"/>
    </xf>
    <xf numFmtId="0" fontId="0" fillId="0" borderId="62" xfId="0" applyBorder="1" applyAlignment="1">
      <alignment vertical="center"/>
    </xf>
    <xf numFmtId="0" fontId="3" fillId="0" borderId="55" xfId="0" applyFont="1" applyBorder="1" applyAlignment="1">
      <alignment vertical="center" wrapText="1"/>
    </xf>
    <xf numFmtId="0" fontId="0" fillId="0" borderId="63" xfId="0" applyBorder="1" applyAlignment="1">
      <alignment vertical="center" wrapText="1"/>
    </xf>
    <xf numFmtId="0" fontId="3" fillId="0" borderId="64" xfId="0" applyFont="1" applyBorder="1" applyAlignment="1">
      <alignment vertical="center"/>
    </xf>
    <xf numFmtId="0" fontId="0" fillId="0" borderId="15" xfId="0" applyBorder="1" applyAlignment="1">
      <alignment vertical="center"/>
    </xf>
    <xf numFmtId="0" fontId="3" fillId="0" borderId="29" xfId="0" applyFont="1" applyBorder="1" applyAlignment="1">
      <alignment horizontal="center" vertical="center"/>
    </xf>
    <xf numFmtId="0" fontId="3" fillId="0" borderId="25" xfId="0" applyFont="1" applyBorder="1" applyAlignment="1">
      <alignment vertical="center"/>
    </xf>
    <xf numFmtId="0" fontId="14" fillId="0" borderId="0" xfId="0" applyFont="1" applyAlignment="1">
      <alignment horizontal="left" vertical="top"/>
    </xf>
    <xf numFmtId="0" fontId="14" fillId="0" borderId="0" xfId="0" applyFont="1" applyAlignment="1">
      <alignment vertical="top"/>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5" xfId="0" applyFont="1" applyBorder="1" applyAlignment="1">
      <alignment horizontal="center" vertical="center" wrapText="1"/>
    </xf>
    <xf numFmtId="0" fontId="8" fillId="0" borderId="0" xfId="0" applyFont="1" applyAlignment="1">
      <alignment vertical="top" wrapText="1"/>
    </xf>
    <xf numFmtId="0" fontId="8" fillId="0" borderId="0" xfId="0" applyFont="1" applyAlignment="1">
      <alignment vertical="top" shrinkToFit="1"/>
    </xf>
    <xf numFmtId="3" fontId="8" fillId="0" borderId="44" xfId="0" applyNumberFormat="1"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2" xfId="0" applyFont="1" applyBorder="1" applyAlignment="1">
      <alignment vertical="center" wrapText="1"/>
    </xf>
    <xf numFmtId="0" fontId="8" fillId="0" borderId="33" xfId="0" applyFont="1" applyBorder="1" applyAlignment="1">
      <alignment horizontal="center" vertical="center" shrinkToFit="1"/>
    </xf>
    <xf numFmtId="0" fontId="8" fillId="0" borderId="35" xfId="0" applyFont="1" applyBorder="1" applyAlignment="1">
      <alignment vertical="center" shrinkToFit="1"/>
    </xf>
    <xf numFmtId="3" fontId="8" fillId="0" borderId="3" xfId="0" applyNumberFormat="1"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shrinkToFit="1"/>
    </xf>
    <xf numFmtId="0" fontId="8" fillId="0" borderId="3" xfId="0" applyFont="1" applyBorder="1" applyAlignment="1">
      <alignment horizontal="center" vertical="center" shrinkToFit="1"/>
    </xf>
    <xf numFmtId="0" fontId="8" fillId="0" borderId="2" xfId="0" applyFont="1" applyBorder="1" applyAlignment="1">
      <alignment vertical="center" shrinkToFit="1"/>
    </xf>
    <xf numFmtId="3" fontId="8" fillId="0" borderId="3" xfId="0" applyNumberFormat="1" applyFont="1" applyBorder="1" applyAlignment="1">
      <alignment horizontal="center" vertical="center" wrapText="1" shrinkToFit="1"/>
    </xf>
    <xf numFmtId="0" fontId="7" fillId="0" borderId="30"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8" fillId="0" borderId="50" xfId="0" applyFont="1" applyBorder="1" applyAlignment="1">
      <alignment vertical="center"/>
    </xf>
    <xf numFmtId="0" fontId="0" fillId="0" borderId="51" xfId="0" applyBorder="1" applyAlignment="1">
      <alignment vertical="center"/>
    </xf>
    <xf numFmtId="0" fontId="8" fillId="0" borderId="45" xfId="0" applyFont="1" applyBorder="1" applyAlignment="1">
      <alignment horizontal="center" vertical="center"/>
    </xf>
    <xf numFmtId="0" fontId="8" fillId="0" borderId="34" xfId="0" applyFont="1" applyBorder="1" applyAlignment="1">
      <alignment horizontal="center" vertical="center"/>
    </xf>
  </cellXfs>
  <cellStyles count="3">
    <cellStyle name="一般" xfId="0" builtinId="0"/>
    <cellStyle name="千分位" xfId="1" builtinId="3"/>
    <cellStyle name="百分比" xfId="2"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22"/>
  <sheetViews>
    <sheetView tabSelected="1" zoomScale="85" zoomScaleNormal="85" zoomScalePageLayoutView="80" workbookViewId="0">
      <selection activeCell="C3" sqref="C3:H3"/>
    </sheetView>
  </sheetViews>
  <sheetFormatPr defaultColWidth="9" defaultRowHeight="18"/>
  <cols>
    <col min="1" max="1" width="3.08984375" style="6" customWidth="1"/>
    <col min="2" max="2" width="27.6328125" style="6" customWidth="1"/>
    <col min="3" max="3" width="18.6328125" style="6" customWidth="1"/>
    <col min="4" max="7" width="15.6328125" style="6" customWidth="1"/>
    <col min="8" max="8" width="22.6328125" style="6" customWidth="1"/>
    <col min="9" max="9" width="3.08984375" style="6" customWidth="1"/>
    <col min="10" max="10" width="3.6328125" style="66" customWidth="1"/>
    <col min="11" max="11" width="60.6328125" style="65" customWidth="1"/>
    <col min="12" max="16384" width="9" style="6"/>
  </cols>
  <sheetData>
    <row r="1" spans="1:11" ht="10" customHeight="1">
      <c r="A1" s="5"/>
      <c r="B1" s="5"/>
      <c r="C1" s="5"/>
      <c r="D1" s="5"/>
      <c r="E1" s="5"/>
      <c r="F1" s="5"/>
      <c r="G1" s="5"/>
      <c r="H1" s="5"/>
      <c r="I1" s="5"/>
      <c r="J1" s="64"/>
    </row>
    <row r="2" spans="1:11" ht="35" customHeight="1" thickBot="1">
      <c r="A2" s="5"/>
      <c r="B2" s="98" t="s">
        <v>70</v>
      </c>
      <c r="C2" s="98"/>
      <c r="D2" s="99"/>
      <c r="E2" s="99"/>
      <c r="F2" s="99"/>
      <c r="G2" s="99"/>
      <c r="H2" s="99"/>
      <c r="I2" s="5"/>
      <c r="J2" s="64"/>
    </row>
    <row r="3" spans="1:11" ht="35" customHeight="1" thickTop="1" thickBot="1">
      <c r="A3" s="5"/>
      <c r="B3" s="7" t="s">
        <v>17</v>
      </c>
      <c r="C3" s="101"/>
      <c r="D3" s="102"/>
      <c r="E3" s="102"/>
      <c r="F3" s="102"/>
      <c r="G3" s="102"/>
      <c r="H3" s="103"/>
      <c r="I3" s="5"/>
      <c r="J3" s="94" t="s">
        <v>18</v>
      </c>
      <c r="K3" s="95"/>
    </row>
    <row r="4" spans="1:11" ht="35" customHeight="1">
      <c r="A4" s="5"/>
      <c r="B4" s="104" t="s">
        <v>19</v>
      </c>
      <c r="C4" s="105"/>
      <c r="D4" s="105" t="s">
        <v>59</v>
      </c>
      <c r="E4" s="105"/>
      <c r="F4" s="105"/>
      <c r="G4" s="109" t="s">
        <v>58</v>
      </c>
      <c r="H4" s="110"/>
      <c r="I4" s="5"/>
      <c r="J4" s="96" t="str">
        <f>"《"&amp;目錄!A2&amp;"》"&amp;目錄!B2</f>
        <v>《附件一》執行成果及結餘款說明</v>
      </c>
      <c r="K4" s="97"/>
    </row>
    <row r="5" spans="1:11" ht="35" customHeight="1" thickBot="1">
      <c r="A5" s="5"/>
      <c r="B5" s="106">
        <v>0</v>
      </c>
      <c r="C5" s="107"/>
      <c r="D5" s="107">
        <f>F16</f>
        <v>0</v>
      </c>
      <c r="E5" s="107"/>
      <c r="F5" s="107"/>
      <c r="G5" s="111">
        <f>$B$5-$D$5</f>
        <v>0</v>
      </c>
      <c r="H5" s="112"/>
      <c r="I5" s="8"/>
      <c r="J5" s="96" t="str">
        <f>"《"&amp;目錄!A3&amp;"》"&amp;目錄!B3</f>
        <v>《附件二》教師本俸差額執行表</v>
      </c>
      <c r="K5" s="97"/>
    </row>
    <row r="6" spans="1:11" ht="35" customHeight="1" thickTop="1">
      <c r="A6" s="5"/>
      <c r="B6" s="108" t="s">
        <v>72</v>
      </c>
      <c r="C6" s="108"/>
      <c r="D6" s="108"/>
      <c r="E6" s="108"/>
      <c r="F6" s="108"/>
      <c r="G6" s="108"/>
      <c r="H6" s="108"/>
      <c r="I6" s="5"/>
      <c r="J6" s="96" t="str">
        <f>"《"&amp;目錄!A4&amp;"》"&amp;目錄!B4</f>
        <v>《附件三之(一)》學術研究加給（助理教授以上）差額執行表</v>
      </c>
      <c r="K6" s="97"/>
    </row>
    <row r="7" spans="1:11" ht="35" customHeight="1">
      <c r="A7" s="5"/>
      <c r="B7" s="5"/>
      <c r="C7" s="5"/>
      <c r="D7" s="5"/>
      <c r="E7" s="5"/>
      <c r="F7" s="5"/>
      <c r="G7" s="5"/>
      <c r="H7" s="5"/>
      <c r="I7" s="5"/>
      <c r="J7" s="96" t="str">
        <f>"《"&amp;目錄!A5&amp;"》"&amp;目錄!B5</f>
        <v>《附件三之(二)》學術研究加給（講師及助教）差額執行表</v>
      </c>
      <c r="K7" s="97"/>
    </row>
    <row r="8" spans="1:11" ht="35" customHeight="1" thickBot="1">
      <c r="A8" s="5"/>
      <c r="B8" s="100" t="s">
        <v>10</v>
      </c>
      <c r="C8" s="100"/>
      <c r="D8" s="99"/>
      <c r="E8" s="99"/>
      <c r="F8" s="99"/>
      <c r="G8" s="99"/>
      <c r="H8" s="99"/>
      <c r="I8" s="5"/>
      <c r="J8" s="96" t="str">
        <f>"《"&amp;目錄!A6&amp;"》"&amp;目錄!B6</f>
        <v>《附件四》主管加給差額執行表</v>
      </c>
      <c r="K8" s="97"/>
    </row>
    <row r="9" spans="1:11" ht="35" customHeight="1" thickTop="1">
      <c r="A9" s="5"/>
      <c r="B9" s="113"/>
      <c r="C9" s="114"/>
      <c r="D9" s="121" t="s">
        <v>5</v>
      </c>
      <c r="E9" s="122"/>
      <c r="F9" s="127" t="s">
        <v>6</v>
      </c>
      <c r="G9" s="128"/>
      <c r="H9" s="125" t="s">
        <v>20</v>
      </c>
      <c r="I9" s="5"/>
      <c r="J9" s="96" t="str">
        <f>"《"&amp;目錄!A7&amp;"》"&amp;目錄!B7</f>
        <v>《附件五》編制內職員薪資差額執行表</v>
      </c>
      <c r="K9" s="97"/>
    </row>
    <row r="10" spans="1:11" ht="35" customHeight="1" thickBot="1">
      <c r="A10" s="5"/>
      <c r="B10" s="115"/>
      <c r="C10" s="116"/>
      <c r="D10" s="9" t="s">
        <v>7</v>
      </c>
      <c r="E10" s="10" t="s">
        <v>8</v>
      </c>
      <c r="F10" s="10" t="s">
        <v>22</v>
      </c>
      <c r="G10" s="10" t="s">
        <v>4</v>
      </c>
      <c r="H10" s="126"/>
      <c r="I10" s="5"/>
    </row>
    <row r="11" spans="1:11" ht="35" customHeight="1">
      <c r="A11" s="5"/>
      <c r="B11" s="117" t="s">
        <v>74</v>
      </c>
      <c r="C11" s="118"/>
      <c r="D11" s="61"/>
      <c r="E11" s="12" t="s">
        <v>9</v>
      </c>
      <c r="F11" s="11"/>
      <c r="G11" s="13" t="e">
        <f>F11/$F$16</f>
        <v>#DIV/0!</v>
      </c>
      <c r="H11" s="58"/>
      <c r="I11" s="5"/>
      <c r="J11" s="123" t="s">
        <v>21</v>
      </c>
      <c r="K11" s="124"/>
    </row>
    <row r="12" spans="1:11" ht="35" customHeight="1">
      <c r="A12" s="5"/>
      <c r="B12" s="78" t="s">
        <v>77</v>
      </c>
      <c r="C12" s="62" t="s">
        <v>79</v>
      </c>
      <c r="D12" s="61"/>
      <c r="E12" s="12" t="s">
        <v>9</v>
      </c>
      <c r="F12" s="11"/>
      <c r="G12" s="13" t="e">
        <f>F12/$F$16</f>
        <v>#DIV/0!</v>
      </c>
      <c r="H12" s="58"/>
      <c r="I12" s="5"/>
      <c r="J12" s="67" t="s">
        <v>0</v>
      </c>
      <c r="K12" s="72" t="s">
        <v>65</v>
      </c>
    </row>
    <row r="13" spans="1:11" ht="35" customHeight="1">
      <c r="A13" s="5"/>
      <c r="B13" s="79"/>
      <c r="C13" s="62" t="s">
        <v>80</v>
      </c>
      <c r="D13" s="61"/>
      <c r="E13" s="12" t="s">
        <v>9</v>
      </c>
      <c r="F13" s="11"/>
      <c r="G13" s="13" t="e">
        <f>F13/$F$16</f>
        <v>#DIV/0!</v>
      </c>
      <c r="H13" s="58"/>
      <c r="I13" s="5"/>
      <c r="J13" s="67"/>
      <c r="K13" s="72"/>
    </row>
    <row r="14" spans="1:11" ht="35" customHeight="1">
      <c r="A14" s="5"/>
      <c r="B14" s="119" t="s">
        <v>115</v>
      </c>
      <c r="C14" s="120"/>
      <c r="D14" s="61"/>
      <c r="E14" s="12" t="s">
        <v>9</v>
      </c>
      <c r="F14" s="11"/>
      <c r="G14" s="14" t="e">
        <f>F14/$F$16</f>
        <v>#DIV/0!</v>
      </c>
      <c r="H14" s="59"/>
      <c r="I14" s="5"/>
      <c r="K14" s="72"/>
    </row>
    <row r="15" spans="1:11" ht="35" customHeight="1">
      <c r="A15" s="5"/>
      <c r="B15" s="119" t="s">
        <v>49</v>
      </c>
      <c r="C15" s="120"/>
      <c r="D15" s="61"/>
      <c r="E15" s="12" t="s">
        <v>9</v>
      </c>
      <c r="F15" s="11"/>
      <c r="G15" s="14" t="e">
        <f>F15/$F$16</f>
        <v>#DIV/0!</v>
      </c>
      <c r="H15" s="59"/>
      <c r="I15" s="5"/>
      <c r="J15" s="67" t="s">
        <v>1</v>
      </c>
      <c r="K15" s="72" t="s">
        <v>66</v>
      </c>
    </row>
    <row r="16" spans="1:11" ht="35" customHeight="1" thickBot="1">
      <c r="A16" s="5"/>
      <c r="B16" s="75" t="s">
        <v>23</v>
      </c>
      <c r="C16" s="76"/>
      <c r="D16" s="76"/>
      <c r="E16" s="77"/>
      <c r="F16" s="15">
        <f>SUM(F11:F15)</f>
        <v>0</v>
      </c>
      <c r="G16" s="16">
        <v>1</v>
      </c>
      <c r="H16" s="60"/>
      <c r="I16" s="5"/>
      <c r="K16" s="72"/>
    </row>
    <row r="17" spans="1:11" ht="30" customHeight="1" thickTop="1" thickBot="1">
      <c r="A17" s="5"/>
      <c r="B17" s="5"/>
      <c r="C17" s="5"/>
      <c r="D17" s="5"/>
      <c r="E17" s="5"/>
      <c r="F17" s="5"/>
      <c r="G17" s="5"/>
      <c r="H17" s="5"/>
      <c r="I17" s="5"/>
      <c r="K17" s="72"/>
    </row>
    <row r="18" spans="1:11" ht="50" customHeight="1" thickTop="1" thickBot="1">
      <c r="A18" s="5"/>
      <c r="B18" s="80" t="s">
        <v>24</v>
      </c>
      <c r="C18" s="81"/>
      <c r="D18" s="73" t="s">
        <v>25</v>
      </c>
      <c r="E18" s="73"/>
      <c r="F18" s="18" t="s">
        <v>26</v>
      </c>
      <c r="G18" s="18" t="s">
        <v>27</v>
      </c>
      <c r="H18" s="19" t="s">
        <v>28</v>
      </c>
      <c r="I18" s="5"/>
      <c r="J18" s="67" t="s">
        <v>2</v>
      </c>
      <c r="K18" s="72" t="s">
        <v>73</v>
      </c>
    </row>
    <row r="19" spans="1:11" ht="35" customHeight="1">
      <c r="A19" s="5"/>
      <c r="B19" s="82"/>
      <c r="C19" s="83"/>
      <c r="D19" s="88"/>
      <c r="E19" s="89"/>
      <c r="F19" s="89"/>
      <c r="G19" s="89"/>
      <c r="H19" s="69"/>
      <c r="I19" s="5"/>
      <c r="K19" s="74"/>
    </row>
    <row r="20" spans="1:11" ht="35" customHeight="1">
      <c r="B20" s="84"/>
      <c r="C20" s="85"/>
      <c r="D20" s="90"/>
      <c r="E20" s="91"/>
      <c r="F20" s="91"/>
      <c r="G20" s="91"/>
      <c r="H20" s="70"/>
      <c r="J20" s="67" t="s">
        <v>3</v>
      </c>
      <c r="K20" s="68" t="s">
        <v>29</v>
      </c>
    </row>
    <row r="21" spans="1:11" ht="35" customHeight="1" thickBot="1">
      <c r="B21" s="86"/>
      <c r="C21" s="87"/>
      <c r="D21" s="92"/>
      <c r="E21" s="93"/>
      <c r="F21" s="93"/>
      <c r="G21" s="93"/>
      <c r="H21" s="71"/>
    </row>
    <row r="22" spans="1:11" ht="18.5" thickTop="1"/>
  </sheetData>
  <mergeCells count="37">
    <mergeCell ref="J9:K9"/>
    <mergeCell ref="B9:C10"/>
    <mergeCell ref="B11:C11"/>
    <mergeCell ref="B14:C14"/>
    <mergeCell ref="B15:C15"/>
    <mergeCell ref="D9:E9"/>
    <mergeCell ref="J11:K11"/>
    <mergeCell ref="H9:H10"/>
    <mergeCell ref="F9:G9"/>
    <mergeCell ref="J3:K3"/>
    <mergeCell ref="J4:K4"/>
    <mergeCell ref="J5:K5"/>
    <mergeCell ref="B2:H2"/>
    <mergeCell ref="B8:H8"/>
    <mergeCell ref="J6:K6"/>
    <mergeCell ref="J8:K8"/>
    <mergeCell ref="J7:K7"/>
    <mergeCell ref="C3:H3"/>
    <mergeCell ref="B4:C4"/>
    <mergeCell ref="B5:C5"/>
    <mergeCell ref="D4:F4"/>
    <mergeCell ref="D5:F5"/>
    <mergeCell ref="B6:H6"/>
    <mergeCell ref="G4:H4"/>
    <mergeCell ref="G5:H5"/>
    <mergeCell ref="H19:H21"/>
    <mergeCell ref="K12:K14"/>
    <mergeCell ref="D18:E18"/>
    <mergeCell ref="K18:K19"/>
    <mergeCell ref="K15:K17"/>
    <mergeCell ref="B16:E16"/>
    <mergeCell ref="B12:B13"/>
    <mergeCell ref="B18:C18"/>
    <mergeCell ref="B19:C21"/>
    <mergeCell ref="D19:E21"/>
    <mergeCell ref="F19:F21"/>
    <mergeCell ref="G19:G21"/>
  </mergeCells>
  <phoneticPr fontId="2" type="noConversion"/>
  <printOptions horizontalCentered="1"/>
  <pageMargins left="0.59055118110236227" right="0.59055118110236227" top="1.1811023622047245" bottom="1.3779527559055118" header="0.59055118110236227" footer="0.59055118110236227"/>
  <pageSetup paperSize="9" scale="62" orientation="landscape" errors="blank" r:id="rId1"/>
  <headerFooter alignWithMargins="0">
    <oddHeader xml:space="preserve">&amp;C&amp;"微軟正黑體,粗體"&amp;20 114年度教育部補助私立大專校院因應軍公教調薪後增加之人事費用差額經費成果報告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1"/>
  <dimension ref="A1:C7"/>
  <sheetViews>
    <sheetView zoomScale="85" zoomScaleNormal="85" workbookViewId="0">
      <selection sqref="A1:B1"/>
    </sheetView>
  </sheetViews>
  <sheetFormatPr defaultColWidth="9" defaultRowHeight="20" customHeight="1"/>
  <cols>
    <col min="1" max="1" width="18.6328125" style="2" customWidth="1"/>
    <col min="2" max="2" width="100.6328125" style="2" customWidth="1"/>
    <col min="3" max="3" width="10.6328125" style="2" customWidth="1"/>
    <col min="4" max="16384" width="9" style="2"/>
  </cols>
  <sheetData>
    <row r="1" spans="1:3" ht="30" customHeight="1">
      <c r="A1" s="129" t="s">
        <v>12</v>
      </c>
      <c r="B1" s="129"/>
      <c r="C1" s="4" t="s">
        <v>13</v>
      </c>
    </row>
    <row r="2" spans="1:3" ht="30" customHeight="1">
      <c r="A2" s="1" t="s">
        <v>14</v>
      </c>
      <c r="B2" s="3" t="s">
        <v>85</v>
      </c>
      <c r="C2" s="3"/>
    </row>
    <row r="3" spans="1:3" ht="30" customHeight="1">
      <c r="A3" s="1" t="s">
        <v>15</v>
      </c>
      <c r="B3" s="3" t="s">
        <v>75</v>
      </c>
      <c r="C3" s="3"/>
    </row>
    <row r="4" spans="1:3" ht="30" customHeight="1">
      <c r="A4" s="1" t="s">
        <v>81</v>
      </c>
      <c r="B4" s="3" t="s">
        <v>83</v>
      </c>
      <c r="C4" s="3"/>
    </row>
    <row r="5" spans="1:3" ht="30" customHeight="1">
      <c r="A5" s="1" t="s">
        <v>82</v>
      </c>
      <c r="B5" s="3" t="s">
        <v>84</v>
      </c>
      <c r="C5" s="3"/>
    </row>
    <row r="6" spans="1:3" ht="30" customHeight="1">
      <c r="A6" s="1" t="s">
        <v>16</v>
      </c>
      <c r="B6" s="3" t="s">
        <v>76</v>
      </c>
      <c r="C6" s="3"/>
    </row>
    <row r="7" spans="1:3" ht="30" customHeight="1">
      <c r="A7" s="1" t="s">
        <v>50</v>
      </c>
      <c r="B7" s="3" t="s">
        <v>11</v>
      </c>
      <c r="C7" s="3"/>
    </row>
  </sheetData>
  <mergeCells count="1">
    <mergeCell ref="A1:B1"/>
  </mergeCells>
  <phoneticPr fontId="2" type="noConversion"/>
  <printOptions horizontalCentered="1"/>
  <pageMargins left="0.59055118110236227" right="0.59055118110236227" top="1.3779527559055118" bottom="1.3779527559055118" header="0.59055118110236227" footer="0.59055118110236227"/>
  <pageSetup paperSize="9" scale="92" orientation="landscape" errors="blank" verticalDpi="300" r:id="rId1"/>
  <headerFooter>
    <oddHeader>&amp;C&amp;"微軟正黑體,粗體"&amp;16 114年度教育部補助私立大專校院因應軍公教調薪後增加之人事費用差額經費成果報告 
【目錄】</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K8"/>
  <sheetViews>
    <sheetView zoomScaleNormal="100" workbookViewId="0"/>
  </sheetViews>
  <sheetFormatPr defaultColWidth="9" defaultRowHeight="15.5"/>
  <cols>
    <col min="1" max="1" width="140.6328125" style="23" customWidth="1"/>
    <col min="2" max="6" width="9" style="23"/>
    <col min="7" max="7" width="9" style="24"/>
    <col min="8" max="8" width="9" style="23"/>
    <col min="9" max="11" width="9" style="24"/>
    <col min="12" max="16384" width="9" style="23"/>
  </cols>
  <sheetData>
    <row r="1" spans="1:1" ht="25" customHeight="1">
      <c r="A1" s="22" t="s">
        <v>69</v>
      </c>
    </row>
    <row r="2" spans="1:1" ht="150" customHeight="1">
      <c r="A2" s="25"/>
    </row>
    <row r="4" spans="1:1" ht="25" customHeight="1">
      <c r="A4" s="22" t="s">
        <v>68</v>
      </c>
    </row>
    <row r="5" spans="1:1" ht="150" customHeight="1">
      <c r="A5" s="25"/>
    </row>
    <row r="7" spans="1:1" ht="22" customHeight="1">
      <c r="A7" s="17" t="s">
        <v>71</v>
      </c>
    </row>
    <row r="8" spans="1:1" ht="22" customHeight="1">
      <c r="A8" s="17" t="s">
        <v>67</v>
      </c>
    </row>
  </sheetData>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&amp;L&amp;"微軟正黑體,粗體"&amp;16附件一&amp;C&amp;"微軟正黑體,粗體"&amp;16 &amp;U114年度&amp;U　補助調薪增加差額經費執行成果及結餘款說明</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tabColor rgb="FF92D050"/>
  </sheetPr>
  <dimension ref="A1:P17"/>
  <sheetViews>
    <sheetView zoomScaleNormal="100" workbookViewId="0">
      <pane ySplit="2" topLeftCell="A3" activePane="bottomLeft" state="frozen"/>
      <selection pane="bottomLeft" sqref="A1:A2"/>
    </sheetView>
  </sheetViews>
  <sheetFormatPr defaultColWidth="9" defaultRowHeight="14.5"/>
  <cols>
    <col min="1" max="1" width="6.6328125" style="20" customWidth="1"/>
    <col min="2" max="2" width="9" style="20" bestFit="1" customWidth="1"/>
    <col min="3" max="3" width="15.6328125" style="20" customWidth="1"/>
    <col min="4" max="5" width="7.1796875" style="57" customWidth="1"/>
    <col min="6" max="7" width="8.6328125" style="21" customWidth="1"/>
    <col min="8" max="9" width="9.1796875" style="20" customWidth="1"/>
    <col min="10" max="10" width="8.6328125" style="21" customWidth="1"/>
    <col min="11" max="11" width="5.6328125" style="21" customWidth="1"/>
    <col min="12" max="12" width="10.6328125" style="21" customWidth="1"/>
    <col min="13" max="13" width="10.1796875" style="21" customWidth="1"/>
    <col min="14" max="14" width="11.6328125" style="21" customWidth="1"/>
    <col min="15" max="15" width="9.6328125" style="20" customWidth="1"/>
    <col min="16" max="16" width="8.6328125" style="20" customWidth="1"/>
    <col min="17" max="16384" width="9" style="20"/>
  </cols>
  <sheetData>
    <row r="1" spans="1:16" s="26" customFormat="1" ht="14.5" customHeight="1">
      <c r="A1" s="150" t="s">
        <v>33</v>
      </c>
      <c r="B1" s="141" t="s">
        <v>38</v>
      </c>
      <c r="C1" s="142" t="s">
        <v>34</v>
      </c>
      <c r="D1" s="132" t="s">
        <v>86</v>
      </c>
      <c r="E1" s="133"/>
      <c r="F1" s="132" t="s">
        <v>51</v>
      </c>
      <c r="G1" s="133"/>
      <c r="H1" s="134" t="s">
        <v>64</v>
      </c>
      <c r="I1" s="134" t="s">
        <v>92</v>
      </c>
      <c r="J1" s="138" t="s">
        <v>52</v>
      </c>
      <c r="K1" s="134" t="s">
        <v>54</v>
      </c>
      <c r="L1" s="144" t="s">
        <v>56</v>
      </c>
      <c r="M1" s="138" t="s">
        <v>35</v>
      </c>
      <c r="N1" s="134" t="s">
        <v>60</v>
      </c>
      <c r="O1" s="134" t="s">
        <v>36</v>
      </c>
      <c r="P1" s="136" t="s">
        <v>20</v>
      </c>
    </row>
    <row r="2" spans="1:16" ht="17.149999999999999" customHeight="1">
      <c r="A2" s="151"/>
      <c r="B2" s="139"/>
      <c r="C2" s="143"/>
      <c r="D2" s="27" t="s">
        <v>30</v>
      </c>
      <c r="E2" s="27" t="s">
        <v>31</v>
      </c>
      <c r="F2" s="27" t="s">
        <v>30</v>
      </c>
      <c r="G2" s="27" t="s">
        <v>31</v>
      </c>
      <c r="H2" s="135"/>
      <c r="I2" s="135"/>
      <c r="J2" s="143"/>
      <c r="K2" s="135"/>
      <c r="L2" s="143"/>
      <c r="M2" s="139"/>
      <c r="N2" s="140"/>
      <c r="O2" s="135"/>
      <c r="P2" s="137"/>
    </row>
    <row r="3" spans="1:16" s="42" customFormat="1" ht="43.5">
      <c r="A3" s="47" t="s">
        <v>40</v>
      </c>
      <c r="B3" s="48" t="s">
        <v>41</v>
      </c>
      <c r="C3" s="49" t="s">
        <v>91</v>
      </c>
      <c r="D3" s="55">
        <v>110</v>
      </c>
      <c r="E3" s="55">
        <v>114</v>
      </c>
      <c r="F3" s="50">
        <v>40270</v>
      </c>
      <c r="G3" s="50">
        <v>44970</v>
      </c>
      <c r="H3" s="50">
        <f>G3-F3</f>
        <v>4700</v>
      </c>
      <c r="I3" s="63">
        <f>IFERROR(H3/F3,"—")</f>
        <v>0.11671219269927986</v>
      </c>
      <c r="J3" s="54" t="s">
        <v>87</v>
      </c>
      <c r="K3" s="54">
        <v>3</v>
      </c>
      <c r="L3" s="51">
        <f>H3*K3</f>
        <v>14100</v>
      </c>
      <c r="M3" s="52" t="s">
        <v>93</v>
      </c>
      <c r="N3" s="52" t="s">
        <v>93</v>
      </c>
      <c r="O3" s="48" t="s">
        <v>88</v>
      </c>
      <c r="P3" s="53"/>
    </row>
    <row r="4" spans="1:16" s="42" customFormat="1" ht="43.5">
      <c r="A4" s="47" t="s">
        <v>89</v>
      </c>
      <c r="B4" s="48" t="s">
        <v>44</v>
      </c>
      <c r="C4" s="49" t="s">
        <v>90</v>
      </c>
      <c r="D4" s="55">
        <v>112</v>
      </c>
      <c r="E4" s="55">
        <v>113</v>
      </c>
      <c r="F4" s="50">
        <v>41910</v>
      </c>
      <c r="G4" s="50">
        <v>43620</v>
      </c>
      <c r="H4" s="50">
        <f>G4-F4</f>
        <v>1710</v>
      </c>
      <c r="I4" s="63">
        <f t="shared" ref="I4:I11" si="0">IFERROR(H4/F4,"--")</f>
        <v>4.0801717967072298E-2</v>
      </c>
      <c r="J4" s="54" t="s">
        <v>87</v>
      </c>
      <c r="K4" s="54">
        <v>3</v>
      </c>
      <c r="L4" s="51">
        <f>H4*K4</f>
        <v>5130</v>
      </c>
      <c r="M4" s="52" t="s">
        <v>93</v>
      </c>
      <c r="N4" s="52" t="s">
        <v>93</v>
      </c>
      <c r="O4" s="48" t="s">
        <v>88</v>
      </c>
      <c r="P4" s="53"/>
    </row>
    <row r="5" spans="1:16" s="42" customFormat="1" ht="17.149999999999999" customHeight="1">
      <c r="A5" s="38"/>
      <c r="B5" s="28"/>
      <c r="C5" s="29"/>
      <c r="D5" s="27"/>
      <c r="E5" s="27"/>
      <c r="F5" s="30"/>
      <c r="G5" s="30"/>
      <c r="H5" s="50">
        <f t="shared" ref="H5:H11" si="1">G5-F5</f>
        <v>0</v>
      </c>
      <c r="I5" s="63" t="str">
        <f t="shared" si="0"/>
        <v>--</v>
      </c>
      <c r="J5" s="39"/>
      <c r="K5" s="39"/>
      <c r="L5" s="51">
        <f t="shared" ref="L5:L11" si="2">H5*K5</f>
        <v>0</v>
      </c>
      <c r="M5" s="40"/>
      <c r="N5" s="40"/>
      <c r="O5" s="29"/>
      <c r="P5" s="41"/>
    </row>
    <row r="6" spans="1:16" s="42" customFormat="1" ht="17.149999999999999" customHeight="1">
      <c r="A6" s="38"/>
      <c r="B6" s="28"/>
      <c r="C6" s="29"/>
      <c r="D6" s="27"/>
      <c r="E6" s="27"/>
      <c r="F6" s="30"/>
      <c r="G6" s="30"/>
      <c r="H6" s="50">
        <f t="shared" si="1"/>
        <v>0</v>
      </c>
      <c r="I6" s="63" t="str">
        <f t="shared" si="0"/>
        <v>--</v>
      </c>
      <c r="J6" s="39"/>
      <c r="K6" s="39"/>
      <c r="L6" s="51">
        <f t="shared" si="2"/>
        <v>0</v>
      </c>
      <c r="M6" s="40"/>
      <c r="N6" s="40"/>
      <c r="O6" s="29"/>
      <c r="P6" s="41"/>
    </row>
    <row r="7" spans="1:16" s="42" customFormat="1" ht="17.149999999999999" customHeight="1">
      <c r="A7" s="38"/>
      <c r="B7" s="28"/>
      <c r="C7" s="29"/>
      <c r="D7" s="27"/>
      <c r="E7" s="27"/>
      <c r="F7" s="30"/>
      <c r="G7" s="30"/>
      <c r="H7" s="50">
        <f t="shared" si="1"/>
        <v>0</v>
      </c>
      <c r="I7" s="63" t="str">
        <f t="shared" si="0"/>
        <v>--</v>
      </c>
      <c r="J7" s="39"/>
      <c r="K7" s="39"/>
      <c r="L7" s="51">
        <f t="shared" si="2"/>
        <v>0</v>
      </c>
      <c r="M7" s="40"/>
      <c r="N7" s="40"/>
      <c r="O7" s="29"/>
      <c r="P7" s="41"/>
    </row>
    <row r="8" spans="1:16" s="42" customFormat="1" ht="17.149999999999999" customHeight="1">
      <c r="A8" s="38"/>
      <c r="B8" s="28"/>
      <c r="C8" s="29"/>
      <c r="D8" s="27"/>
      <c r="E8" s="27"/>
      <c r="F8" s="30"/>
      <c r="G8" s="30"/>
      <c r="H8" s="50">
        <f t="shared" si="1"/>
        <v>0</v>
      </c>
      <c r="I8" s="63" t="str">
        <f t="shared" si="0"/>
        <v>--</v>
      </c>
      <c r="J8" s="39"/>
      <c r="K8" s="39"/>
      <c r="L8" s="51">
        <f t="shared" si="2"/>
        <v>0</v>
      </c>
      <c r="M8" s="40"/>
      <c r="N8" s="40"/>
      <c r="O8" s="29"/>
      <c r="P8" s="41"/>
    </row>
    <row r="9" spans="1:16" s="42" customFormat="1" ht="17.149999999999999" customHeight="1">
      <c r="A9" s="38"/>
      <c r="B9" s="28"/>
      <c r="C9" s="29"/>
      <c r="D9" s="27"/>
      <c r="E9" s="27"/>
      <c r="F9" s="30"/>
      <c r="G9" s="30"/>
      <c r="H9" s="50">
        <f t="shared" si="1"/>
        <v>0</v>
      </c>
      <c r="I9" s="63" t="str">
        <f t="shared" si="0"/>
        <v>--</v>
      </c>
      <c r="J9" s="39"/>
      <c r="K9" s="39"/>
      <c r="L9" s="51">
        <f t="shared" si="2"/>
        <v>0</v>
      </c>
      <c r="M9" s="40"/>
      <c r="N9" s="40"/>
      <c r="O9" s="29"/>
      <c r="P9" s="41"/>
    </row>
    <row r="10" spans="1:16" s="42" customFormat="1" ht="17.149999999999999" customHeight="1">
      <c r="A10" s="38"/>
      <c r="B10" s="28"/>
      <c r="C10" s="29"/>
      <c r="D10" s="27"/>
      <c r="E10" s="27"/>
      <c r="F10" s="30"/>
      <c r="G10" s="30"/>
      <c r="H10" s="50">
        <f t="shared" si="1"/>
        <v>0</v>
      </c>
      <c r="I10" s="63" t="str">
        <f t="shared" si="0"/>
        <v>--</v>
      </c>
      <c r="J10" s="39"/>
      <c r="K10" s="39"/>
      <c r="L10" s="51">
        <f t="shared" si="2"/>
        <v>0</v>
      </c>
      <c r="M10" s="40"/>
      <c r="N10" s="40"/>
      <c r="O10" s="29"/>
      <c r="P10" s="41"/>
    </row>
    <row r="11" spans="1:16" s="42" customFormat="1" ht="17.149999999999999" customHeight="1" thickBot="1">
      <c r="A11" s="43"/>
      <c r="B11" s="31"/>
      <c r="C11" s="32"/>
      <c r="D11" s="56"/>
      <c r="E11" s="56"/>
      <c r="F11" s="33"/>
      <c r="G11" s="33"/>
      <c r="H11" s="50">
        <f t="shared" si="1"/>
        <v>0</v>
      </c>
      <c r="I11" s="63" t="str">
        <f t="shared" si="0"/>
        <v>--</v>
      </c>
      <c r="J11" s="44"/>
      <c r="K11" s="44"/>
      <c r="L11" s="51">
        <f t="shared" si="2"/>
        <v>0</v>
      </c>
      <c r="M11" s="45"/>
      <c r="N11" s="45"/>
      <c r="O11" s="32"/>
      <c r="P11" s="46"/>
    </row>
    <row r="12" spans="1:16" ht="17.149999999999999" customHeight="1" thickBot="1">
      <c r="A12" s="145" t="s">
        <v>55</v>
      </c>
      <c r="B12" s="146"/>
      <c r="C12" s="146"/>
      <c r="D12" s="146"/>
      <c r="E12" s="146"/>
      <c r="F12" s="146"/>
      <c r="G12" s="146"/>
      <c r="H12" s="146"/>
      <c r="I12" s="146"/>
      <c r="J12" s="146"/>
      <c r="K12" s="147"/>
      <c r="L12" s="37">
        <f>SUM(L3:L11)</f>
        <v>19230</v>
      </c>
      <c r="M12" s="148"/>
      <c r="N12" s="146"/>
      <c r="O12" s="146"/>
      <c r="P12" s="149"/>
    </row>
    <row r="13" spans="1:16" ht="17.149999999999999" customHeight="1">
      <c r="D13" s="26"/>
      <c r="E13" s="26"/>
      <c r="F13" s="20"/>
      <c r="G13" s="20"/>
      <c r="J13" s="34"/>
      <c r="K13" s="34"/>
      <c r="L13" s="34"/>
    </row>
    <row r="14" spans="1:16" s="36" customFormat="1" ht="22" customHeight="1">
      <c r="A14" s="35" t="s">
        <v>37</v>
      </c>
      <c r="B14" s="130" t="s">
        <v>78</v>
      </c>
      <c r="C14" s="130"/>
      <c r="D14" s="130"/>
      <c r="E14" s="130"/>
      <c r="F14" s="130"/>
      <c r="G14" s="130"/>
      <c r="H14" s="130"/>
      <c r="I14" s="130"/>
      <c r="J14" s="130"/>
      <c r="K14" s="130"/>
      <c r="L14" s="130"/>
      <c r="M14" s="130"/>
      <c r="N14" s="130"/>
      <c r="O14" s="130"/>
      <c r="P14" s="130"/>
    </row>
    <row r="15" spans="1:16" s="36" customFormat="1" ht="54" customHeight="1">
      <c r="A15" s="35" t="s">
        <v>61</v>
      </c>
      <c r="B15" s="130" t="s">
        <v>95</v>
      </c>
      <c r="C15" s="130"/>
      <c r="D15" s="130"/>
      <c r="E15" s="130"/>
      <c r="F15" s="130"/>
      <c r="G15" s="130"/>
      <c r="H15" s="130"/>
      <c r="I15" s="130"/>
      <c r="J15" s="130"/>
      <c r="K15" s="130"/>
      <c r="L15" s="130"/>
      <c r="M15" s="130"/>
      <c r="N15" s="130"/>
      <c r="O15" s="130"/>
      <c r="P15" s="130"/>
    </row>
    <row r="16" spans="1:16" s="36" customFormat="1" ht="38" customHeight="1">
      <c r="A16" s="35" t="s">
        <v>62</v>
      </c>
      <c r="B16" s="130" t="s">
        <v>39</v>
      </c>
      <c r="C16" s="130"/>
      <c r="D16" s="130"/>
      <c r="E16" s="130"/>
      <c r="F16" s="130"/>
      <c r="G16" s="130"/>
      <c r="H16" s="130"/>
      <c r="I16" s="130"/>
      <c r="J16" s="130"/>
      <c r="K16" s="130"/>
      <c r="L16" s="130"/>
      <c r="M16" s="130"/>
      <c r="N16" s="130"/>
      <c r="O16" s="130"/>
      <c r="P16" s="130"/>
    </row>
    <row r="17" spans="1:16" s="36" customFormat="1" ht="22" customHeight="1">
      <c r="A17" s="35" t="s">
        <v>63</v>
      </c>
      <c r="B17" s="131" t="s">
        <v>42</v>
      </c>
      <c r="C17" s="131"/>
      <c r="D17" s="131"/>
      <c r="E17" s="131"/>
      <c r="F17" s="131"/>
      <c r="G17" s="131"/>
      <c r="H17" s="131"/>
      <c r="I17" s="131"/>
      <c r="J17" s="131"/>
      <c r="K17" s="131"/>
      <c r="L17" s="131"/>
      <c r="M17" s="131"/>
      <c r="N17" s="131"/>
      <c r="O17" s="131"/>
      <c r="P17" s="131"/>
    </row>
  </sheetData>
  <mergeCells count="20">
    <mergeCell ref="L1:L2"/>
    <mergeCell ref="A12:K12"/>
    <mergeCell ref="M12:P12"/>
    <mergeCell ref="A1:A2"/>
    <mergeCell ref="B16:P16"/>
    <mergeCell ref="B14:P14"/>
    <mergeCell ref="B17:P17"/>
    <mergeCell ref="F1:G1"/>
    <mergeCell ref="O1:O2"/>
    <mergeCell ref="P1:P2"/>
    <mergeCell ref="M1:M2"/>
    <mergeCell ref="N1:N2"/>
    <mergeCell ref="B1:B2"/>
    <mergeCell ref="C1:C2"/>
    <mergeCell ref="H1:H2"/>
    <mergeCell ref="J1:J2"/>
    <mergeCell ref="B15:P15"/>
    <mergeCell ref="K1:K2"/>
    <mergeCell ref="D1:E1"/>
    <mergeCell ref="I1:I2"/>
  </mergeCells>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&amp;L&amp;"微軟正黑體,粗體"&amp;16附件二&amp;C&amp;"微軟正黑體,粗體"&amp;16 &amp;U114年度&amp;U　教師本俸差額執行表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F7ACC-D117-4A4E-98EC-83E9B4587393}">
  <sheetPr>
    <tabColor rgb="FF92D050"/>
  </sheetPr>
  <dimension ref="A1:P17"/>
  <sheetViews>
    <sheetView zoomScaleNormal="100" workbookViewId="0">
      <pane ySplit="2" topLeftCell="A3" activePane="bottomLeft" state="frozen"/>
      <selection pane="bottomLeft" sqref="A1:A2"/>
    </sheetView>
  </sheetViews>
  <sheetFormatPr defaultColWidth="9" defaultRowHeight="14.5"/>
  <cols>
    <col min="1" max="1" width="6.6328125" style="20" customWidth="1"/>
    <col min="2" max="2" width="9" style="20" bestFit="1" customWidth="1"/>
    <col min="3" max="3" width="15.6328125" style="20" customWidth="1"/>
    <col min="4" max="5" width="7.1796875" style="57" customWidth="1"/>
    <col min="6" max="7" width="8.6328125" style="21" customWidth="1"/>
    <col min="8" max="9" width="9.1796875" style="20" customWidth="1"/>
    <col min="10" max="10" width="8.6328125" style="21" customWidth="1"/>
    <col min="11" max="11" width="5.6328125" style="21" customWidth="1"/>
    <col min="12" max="12" width="10.6328125" style="21" customWidth="1"/>
    <col min="13" max="13" width="10.1796875" style="21" customWidth="1"/>
    <col min="14" max="14" width="11.6328125" style="21" customWidth="1"/>
    <col min="15" max="15" width="9.6328125" style="20" customWidth="1"/>
    <col min="16" max="16" width="8.6328125" style="20" customWidth="1"/>
    <col min="17" max="16384" width="9" style="20"/>
  </cols>
  <sheetData>
    <row r="1" spans="1:16" s="26" customFormat="1" ht="14.5" customHeight="1">
      <c r="A1" s="150" t="s">
        <v>33</v>
      </c>
      <c r="B1" s="141" t="s">
        <v>38</v>
      </c>
      <c r="C1" s="142" t="s">
        <v>34</v>
      </c>
      <c r="D1" s="132" t="s">
        <v>86</v>
      </c>
      <c r="E1" s="133"/>
      <c r="F1" s="132" t="s">
        <v>46</v>
      </c>
      <c r="G1" s="133"/>
      <c r="H1" s="134" t="s">
        <v>64</v>
      </c>
      <c r="I1" s="134" t="s">
        <v>92</v>
      </c>
      <c r="J1" s="138" t="s">
        <v>52</v>
      </c>
      <c r="K1" s="134" t="s">
        <v>54</v>
      </c>
      <c r="L1" s="144" t="s">
        <v>56</v>
      </c>
      <c r="M1" s="138" t="s">
        <v>35</v>
      </c>
      <c r="N1" s="134" t="s">
        <v>60</v>
      </c>
      <c r="O1" s="134" t="s">
        <v>36</v>
      </c>
      <c r="P1" s="136" t="s">
        <v>20</v>
      </c>
    </row>
    <row r="2" spans="1:16" ht="17.149999999999999" customHeight="1">
      <c r="A2" s="151"/>
      <c r="B2" s="139"/>
      <c r="C2" s="143"/>
      <c r="D2" s="27" t="s">
        <v>30</v>
      </c>
      <c r="E2" s="27" t="s">
        <v>31</v>
      </c>
      <c r="F2" s="27" t="s">
        <v>30</v>
      </c>
      <c r="G2" s="27" t="s">
        <v>31</v>
      </c>
      <c r="H2" s="135"/>
      <c r="I2" s="135"/>
      <c r="J2" s="143"/>
      <c r="K2" s="135"/>
      <c r="L2" s="143"/>
      <c r="M2" s="139"/>
      <c r="N2" s="140"/>
      <c r="O2" s="135"/>
      <c r="P2" s="137"/>
    </row>
    <row r="3" spans="1:16" s="42" customFormat="1" ht="43.5">
      <c r="A3" s="47" t="s">
        <v>40</v>
      </c>
      <c r="B3" s="48" t="s">
        <v>41</v>
      </c>
      <c r="C3" s="49" t="s">
        <v>91</v>
      </c>
      <c r="D3" s="55">
        <v>110</v>
      </c>
      <c r="E3" s="55">
        <v>114</v>
      </c>
      <c r="F3" s="50">
        <v>59895</v>
      </c>
      <c r="G3" s="50">
        <v>73800</v>
      </c>
      <c r="H3" s="50">
        <f>G3-F3</f>
        <v>13905</v>
      </c>
      <c r="I3" s="63">
        <f>IFERROR(H3/F3,"—")</f>
        <v>0.23215627347858753</v>
      </c>
      <c r="J3" s="54" t="s">
        <v>87</v>
      </c>
      <c r="K3" s="54">
        <v>3</v>
      </c>
      <c r="L3" s="51">
        <f>H3*K3</f>
        <v>41715</v>
      </c>
      <c r="M3" s="52" t="s">
        <v>93</v>
      </c>
      <c r="N3" s="52" t="s">
        <v>93</v>
      </c>
      <c r="O3" s="48" t="s">
        <v>88</v>
      </c>
      <c r="P3" s="53"/>
    </row>
    <row r="4" spans="1:16" s="42" customFormat="1" ht="43.5">
      <c r="A4" s="47" t="s">
        <v>89</v>
      </c>
      <c r="B4" s="48" t="s">
        <v>44</v>
      </c>
      <c r="C4" s="49" t="s">
        <v>90</v>
      </c>
      <c r="D4" s="55">
        <v>112</v>
      </c>
      <c r="E4" s="55">
        <v>113</v>
      </c>
      <c r="F4" s="50">
        <v>62300</v>
      </c>
      <c r="G4" s="50">
        <v>71650</v>
      </c>
      <c r="H4" s="50">
        <f>G4-F4</f>
        <v>9350</v>
      </c>
      <c r="I4" s="63">
        <f t="shared" ref="I4:I11" si="0">IFERROR(H4/F4,"--")</f>
        <v>0.15008025682182985</v>
      </c>
      <c r="J4" s="54" t="s">
        <v>87</v>
      </c>
      <c r="K4" s="54">
        <v>3</v>
      </c>
      <c r="L4" s="51">
        <f>H4*K4</f>
        <v>28050</v>
      </c>
      <c r="M4" s="52" t="s">
        <v>93</v>
      </c>
      <c r="N4" s="52" t="s">
        <v>93</v>
      </c>
      <c r="O4" s="48" t="s">
        <v>88</v>
      </c>
      <c r="P4" s="53"/>
    </row>
    <row r="5" spans="1:16" s="42" customFormat="1" ht="17.149999999999999" customHeight="1">
      <c r="A5" s="38"/>
      <c r="B5" s="28"/>
      <c r="C5" s="29"/>
      <c r="D5" s="27"/>
      <c r="E5" s="27"/>
      <c r="F5" s="30"/>
      <c r="G5" s="30"/>
      <c r="H5" s="50">
        <f t="shared" ref="H5:H11" si="1">G5-F5</f>
        <v>0</v>
      </c>
      <c r="I5" s="63" t="str">
        <f t="shared" si="0"/>
        <v>--</v>
      </c>
      <c r="J5" s="39"/>
      <c r="K5" s="39"/>
      <c r="L5" s="51">
        <f t="shared" ref="L5:L11" si="2">H5*K5</f>
        <v>0</v>
      </c>
      <c r="M5" s="40"/>
      <c r="N5" s="40"/>
      <c r="O5" s="29"/>
      <c r="P5" s="41"/>
    </row>
    <row r="6" spans="1:16" s="42" customFormat="1" ht="17.149999999999999" customHeight="1">
      <c r="A6" s="38"/>
      <c r="B6" s="28"/>
      <c r="C6" s="29"/>
      <c r="D6" s="27"/>
      <c r="E6" s="27"/>
      <c r="F6" s="30"/>
      <c r="G6" s="30"/>
      <c r="H6" s="50">
        <f t="shared" si="1"/>
        <v>0</v>
      </c>
      <c r="I6" s="63" t="str">
        <f t="shared" si="0"/>
        <v>--</v>
      </c>
      <c r="J6" s="39"/>
      <c r="K6" s="39"/>
      <c r="L6" s="51">
        <f t="shared" si="2"/>
        <v>0</v>
      </c>
      <c r="M6" s="40"/>
      <c r="N6" s="40"/>
      <c r="O6" s="29"/>
      <c r="P6" s="41"/>
    </row>
    <row r="7" spans="1:16" s="42" customFormat="1" ht="17.149999999999999" customHeight="1">
      <c r="A7" s="38"/>
      <c r="B7" s="28"/>
      <c r="C7" s="29"/>
      <c r="D7" s="27"/>
      <c r="E7" s="27"/>
      <c r="F7" s="30"/>
      <c r="G7" s="30"/>
      <c r="H7" s="50">
        <f t="shared" si="1"/>
        <v>0</v>
      </c>
      <c r="I7" s="63" t="str">
        <f t="shared" si="0"/>
        <v>--</v>
      </c>
      <c r="J7" s="39"/>
      <c r="K7" s="39"/>
      <c r="L7" s="51">
        <f t="shared" si="2"/>
        <v>0</v>
      </c>
      <c r="M7" s="40"/>
      <c r="N7" s="40"/>
      <c r="O7" s="29"/>
      <c r="P7" s="41"/>
    </row>
    <row r="8" spans="1:16" s="42" customFormat="1" ht="17.149999999999999" customHeight="1">
      <c r="A8" s="38"/>
      <c r="B8" s="28"/>
      <c r="C8" s="29"/>
      <c r="D8" s="27"/>
      <c r="E8" s="27"/>
      <c r="F8" s="30"/>
      <c r="G8" s="30"/>
      <c r="H8" s="50">
        <f t="shared" si="1"/>
        <v>0</v>
      </c>
      <c r="I8" s="63" t="str">
        <f t="shared" si="0"/>
        <v>--</v>
      </c>
      <c r="J8" s="39"/>
      <c r="K8" s="39"/>
      <c r="L8" s="51">
        <f t="shared" si="2"/>
        <v>0</v>
      </c>
      <c r="M8" s="40"/>
      <c r="N8" s="40"/>
      <c r="O8" s="29"/>
      <c r="P8" s="41"/>
    </row>
    <row r="9" spans="1:16" s="42" customFormat="1" ht="17.149999999999999" customHeight="1">
      <c r="A9" s="38"/>
      <c r="B9" s="28"/>
      <c r="C9" s="29"/>
      <c r="D9" s="27"/>
      <c r="E9" s="27"/>
      <c r="F9" s="30"/>
      <c r="G9" s="30"/>
      <c r="H9" s="50">
        <f t="shared" si="1"/>
        <v>0</v>
      </c>
      <c r="I9" s="63" t="str">
        <f t="shared" si="0"/>
        <v>--</v>
      </c>
      <c r="J9" s="39"/>
      <c r="K9" s="39"/>
      <c r="L9" s="51">
        <f t="shared" si="2"/>
        <v>0</v>
      </c>
      <c r="M9" s="40"/>
      <c r="N9" s="40"/>
      <c r="O9" s="29"/>
      <c r="P9" s="41"/>
    </row>
    <row r="10" spans="1:16" s="42" customFormat="1" ht="17.149999999999999" customHeight="1">
      <c r="A10" s="38"/>
      <c r="B10" s="28"/>
      <c r="C10" s="29"/>
      <c r="D10" s="27"/>
      <c r="E10" s="27"/>
      <c r="F10" s="30"/>
      <c r="G10" s="30"/>
      <c r="H10" s="50">
        <f t="shared" si="1"/>
        <v>0</v>
      </c>
      <c r="I10" s="63" t="str">
        <f t="shared" si="0"/>
        <v>--</v>
      </c>
      <c r="J10" s="39"/>
      <c r="K10" s="39"/>
      <c r="L10" s="51">
        <f t="shared" si="2"/>
        <v>0</v>
      </c>
      <c r="M10" s="40"/>
      <c r="N10" s="40"/>
      <c r="O10" s="29"/>
      <c r="P10" s="41"/>
    </row>
    <row r="11" spans="1:16" s="42" customFormat="1" ht="17.149999999999999" customHeight="1" thickBot="1">
      <c r="A11" s="43"/>
      <c r="B11" s="31"/>
      <c r="C11" s="32"/>
      <c r="D11" s="56"/>
      <c r="E11" s="56"/>
      <c r="F11" s="33"/>
      <c r="G11" s="33"/>
      <c r="H11" s="50">
        <f t="shared" si="1"/>
        <v>0</v>
      </c>
      <c r="I11" s="63" t="str">
        <f t="shared" si="0"/>
        <v>--</v>
      </c>
      <c r="J11" s="44"/>
      <c r="K11" s="44"/>
      <c r="L11" s="51">
        <f t="shared" si="2"/>
        <v>0</v>
      </c>
      <c r="M11" s="45"/>
      <c r="N11" s="45"/>
      <c r="O11" s="32"/>
      <c r="P11" s="46"/>
    </row>
    <row r="12" spans="1:16" ht="17.149999999999999" customHeight="1" thickBot="1">
      <c r="A12" s="145" t="s">
        <v>55</v>
      </c>
      <c r="B12" s="146"/>
      <c r="C12" s="146"/>
      <c r="D12" s="146"/>
      <c r="E12" s="146"/>
      <c r="F12" s="146"/>
      <c r="G12" s="146"/>
      <c r="H12" s="146"/>
      <c r="I12" s="146"/>
      <c r="J12" s="146"/>
      <c r="K12" s="147"/>
      <c r="L12" s="37">
        <f>SUM(L3:L11)</f>
        <v>69765</v>
      </c>
      <c r="M12" s="148"/>
      <c r="N12" s="146"/>
      <c r="O12" s="146"/>
      <c r="P12" s="149"/>
    </row>
    <row r="13" spans="1:16" ht="17.149999999999999" customHeight="1">
      <c r="D13" s="26"/>
      <c r="E13" s="26"/>
      <c r="F13" s="20"/>
      <c r="G13" s="20"/>
      <c r="J13" s="34"/>
      <c r="K13" s="34"/>
      <c r="L13" s="34"/>
    </row>
    <row r="14" spans="1:16" s="36" customFormat="1" ht="22" customHeight="1">
      <c r="A14" s="35" t="s">
        <v>37</v>
      </c>
      <c r="B14" s="130" t="s">
        <v>94</v>
      </c>
      <c r="C14" s="130"/>
      <c r="D14" s="130"/>
      <c r="E14" s="130"/>
      <c r="F14" s="130"/>
      <c r="G14" s="130"/>
      <c r="H14" s="130"/>
      <c r="I14" s="130"/>
      <c r="J14" s="130"/>
      <c r="K14" s="130"/>
      <c r="L14" s="130"/>
      <c r="M14" s="130"/>
      <c r="N14" s="130"/>
      <c r="O14" s="130"/>
      <c r="P14" s="130"/>
    </row>
    <row r="15" spans="1:16" s="36" customFormat="1" ht="54" customHeight="1">
      <c r="A15" s="35" t="s">
        <v>61</v>
      </c>
      <c r="B15" s="130" t="s">
        <v>96</v>
      </c>
      <c r="C15" s="130"/>
      <c r="D15" s="130"/>
      <c r="E15" s="130"/>
      <c r="F15" s="130"/>
      <c r="G15" s="130"/>
      <c r="H15" s="130"/>
      <c r="I15" s="130"/>
      <c r="J15" s="130"/>
      <c r="K15" s="130"/>
      <c r="L15" s="130"/>
      <c r="M15" s="130"/>
      <c r="N15" s="130"/>
      <c r="O15" s="130"/>
      <c r="P15" s="130"/>
    </row>
    <row r="16" spans="1:16" s="36" customFormat="1" ht="38" customHeight="1">
      <c r="A16" s="35" t="s">
        <v>62</v>
      </c>
      <c r="B16" s="130" t="s">
        <v>39</v>
      </c>
      <c r="C16" s="130"/>
      <c r="D16" s="130"/>
      <c r="E16" s="130"/>
      <c r="F16" s="130"/>
      <c r="G16" s="130"/>
      <c r="H16" s="130"/>
      <c r="I16" s="130"/>
      <c r="J16" s="130"/>
      <c r="K16" s="130"/>
      <c r="L16" s="130"/>
      <c r="M16" s="130"/>
      <c r="N16" s="130"/>
      <c r="O16" s="130"/>
      <c r="P16" s="130"/>
    </row>
    <row r="17" spans="1:16" s="36" customFormat="1" ht="22" customHeight="1">
      <c r="A17" s="35" t="s">
        <v>63</v>
      </c>
      <c r="B17" s="131" t="s">
        <v>42</v>
      </c>
      <c r="C17" s="131"/>
      <c r="D17" s="131"/>
      <c r="E17" s="131"/>
      <c r="F17" s="131"/>
      <c r="G17" s="131"/>
      <c r="H17" s="131"/>
      <c r="I17" s="131"/>
      <c r="J17" s="131"/>
      <c r="K17" s="131"/>
      <c r="L17" s="131"/>
      <c r="M17" s="131"/>
      <c r="N17" s="131"/>
      <c r="O17" s="131"/>
      <c r="P17" s="131"/>
    </row>
  </sheetData>
  <mergeCells count="20">
    <mergeCell ref="N1:N2"/>
    <mergeCell ref="A1:A2"/>
    <mergeCell ref="B1:B2"/>
    <mergeCell ref="C1:C2"/>
    <mergeCell ref="D1:E1"/>
    <mergeCell ref="F1:G1"/>
    <mergeCell ref="H1:H2"/>
    <mergeCell ref="B16:P16"/>
    <mergeCell ref="B17:P17"/>
    <mergeCell ref="O1:O2"/>
    <mergeCell ref="P1:P2"/>
    <mergeCell ref="A12:K12"/>
    <mergeCell ref="M12:P12"/>
    <mergeCell ref="B14:P14"/>
    <mergeCell ref="B15:P15"/>
    <mergeCell ref="I1:I2"/>
    <mergeCell ref="J1:J2"/>
    <mergeCell ref="K1:K2"/>
    <mergeCell ref="L1:L2"/>
    <mergeCell ref="M1:M2"/>
  </mergeCells>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&amp;L&amp;"微軟正黑體,粗體"&amp;16附件三之(一)&amp;C&amp;"微軟正黑體,粗體"&amp;16 &amp;U114年度&amp;U　學術研究加給（助理教授以上）差額執行表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114B-A11B-493F-B5CB-68448545303F}">
  <sheetPr>
    <tabColor rgb="FF92D050"/>
  </sheetPr>
  <dimension ref="A1:P17"/>
  <sheetViews>
    <sheetView zoomScaleNormal="100" workbookViewId="0">
      <pane ySplit="2" topLeftCell="A3" activePane="bottomLeft" state="frozen"/>
      <selection pane="bottomLeft" sqref="A1:A2"/>
    </sheetView>
  </sheetViews>
  <sheetFormatPr defaultColWidth="9" defaultRowHeight="14.5"/>
  <cols>
    <col min="1" max="1" width="6.6328125" style="20" customWidth="1"/>
    <col min="2" max="2" width="9" style="20" bestFit="1" customWidth="1"/>
    <col min="3" max="3" width="15.6328125" style="20" customWidth="1"/>
    <col min="4" max="5" width="7.1796875" style="57" customWidth="1"/>
    <col min="6" max="7" width="8.6328125" style="21" customWidth="1"/>
    <col min="8" max="9" width="9.1796875" style="20" customWidth="1"/>
    <col min="10" max="10" width="8.6328125" style="21" customWidth="1"/>
    <col min="11" max="11" width="5.6328125" style="21" customWidth="1"/>
    <col min="12" max="12" width="10.6328125" style="21" customWidth="1"/>
    <col min="13" max="13" width="10.1796875" style="21" customWidth="1"/>
    <col min="14" max="14" width="11.6328125" style="21" customWidth="1"/>
    <col min="15" max="15" width="9.6328125" style="20" customWidth="1"/>
    <col min="16" max="16" width="8.6328125" style="20" customWidth="1"/>
    <col min="17" max="16384" width="9" style="20"/>
  </cols>
  <sheetData>
    <row r="1" spans="1:16" s="26" customFormat="1" ht="14.5" customHeight="1">
      <c r="A1" s="150" t="s">
        <v>33</v>
      </c>
      <c r="B1" s="141" t="s">
        <v>38</v>
      </c>
      <c r="C1" s="142" t="s">
        <v>34</v>
      </c>
      <c r="D1" s="132" t="s">
        <v>86</v>
      </c>
      <c r="E1" s="133"/>
      <c r="F1" s="132" t="s">
        <v>46</v>
      </c>
      <c r="G1" s="133"/>
      <c r="H1" s="134" t="s">
        <v>64</v>
      </c>
      <c r="I1" s="134" t="s">
        <v>92</v>
      </c>
      <c r="J1" s="138" t="s">
        <v>52</v>
      </c>
      <c r="K1" s="134" t="s">
        <v>54</v>
      </c>
      <c r="L1" s="144" t="s">
        <v>56</v>
      </c>
      <c r="M1" s="138" t="s">
        <v>35</v>
      </c>
      <c r="N1" s="134" t="s">
        <v>60</v>
      </c>
      <c r="O1" s="134" t="s">
        <v>36</v>
      </c>
      <c r="P1" s="136" t="s">
        <v>20</v>
      </c>
    </row>
    <row r="2" spans="1:16" ht="17.149999999999999" customHeight="1">
      <c r="A2" s="151"/>
      <c r="B2" s="139"/>
      <c r="C2" s="143"/>
      <c r="D2" s="27" t="s">
        <v>30</v>
      </c>
      <c r="E2" s="27" t="s">
        <v>31</v>
      </c>
      <c r="F2" s="27" t="s">
        <v>30</v>
      </c>
      <c r="G2" s="27" t="s">
        <v>31</v>
      </c>
      <c r="H2" s="135"/>
      <c r="I2" s="135"/>
      <c r="J2" s="143"/>
      <c r="K2" s="135"/>
      <c r="L2" s="143"/>
      <c r="M2" s="139"/>
      <c r="N2" s="140"/>
      <c r="O2" s="135"/>
      <c r="P2" s="137"/>
    </row>
    <row r="3" spans="1:16" s="42" customFormat="1" ht="43.5">
      <c r="A3" s="47" t="s">
        <v>40</v>
      </c>
      <c r="B3" s="48" t="s">
        <v>48</v>
      </c>
      <c r="C3" s="49" t="s">
        <v>98</v>
      </c>
      <c r="D3" s="55">
        <v>110</v>
      </c>
      <c r="E3" s="55">
        <v>113</v>
      </c>
      <c r="F3" s="50">
        <v>31925</v>
      </c>
      <c r="G3" s="50">
        <v>34540</v>
      </c>
      <c r="H3" s="50">
        <f>G3-F3</f>
        <v>2615</v>
      </c>
      <c r="I3" s="63">
        <f>IFERROR(H3/F3,"—")</f>
        <v>8.1910728269381367E-2</v>
      </c>
      <c r="J3" s="54" t="s">
        <v>87</v>
      </c>
      <c r="K3" s="54">
        <v>3</v>
      </c>
      <c r="L3" s="51">
        <f>H3*K3</f>
        <v>7845</v>
      </c>
      <c r="M3" s="52" t="s">
        <v>93</v>
      </c>
      <c r="N3" s="52" t="s">
        <v>93</v>
      </c>
      <c r="O3" s="48" t="s">
        <v>88</v>
      </c>
      <c r="P3" s="53"/>
    </row>
    <row r="4" spans="1:16" s="42" customFormat="1" ht="43.5">
      <c r="A4" s="47" t="s">
        <v>89</v>
      </c>
      <c r="B4" s="48" t="s">
        <v>97</v>
      </c>
      <c r="C4" s="49" t="s">
        <v>99</v>
      </c>
      <c r="D4" s="55">
        <v>112</v>
      </c>
      <c r="E4" s="55">
        <v>114</v>
      </c>
      <c r="F4" s="50">
        <v>33210</v>
      </c>
      <c r="G4" s="50">
        <v>35580</v>
      </c>
      <c r="H4" s="50">
        <f>G4-F4</f>
        <v>2370</v>
      </c>
      <c r="I4" s="63">
        <f t="shared" ref="I4:I11" si="0">IFERROR(H4/F4,"--")</f>
        <v>7.1364046973803066E-2</v>
      </c>
      <c r="J4" s="54" t="s">
        <v>87</v>
      </c>
      <c r="K4" s="54">
        <v>3</v>
      </c>
      <c r="L4" s="51">
        <f>H4*K4</f>
        <v>7110</v>
      </c>
      <c r="M4" s="52" t="s">
        <v>93</v>
      </c>
      <c r="N4" s="52" t="s">
        <v>93</v>
      </c>
      <c r="O4" s="48" t="s">
        <v>88</v>
      </c>
      <c r="P4" s="53"/>
    </row>
    <row r="5" spans="1:16" s="42" customFormat="1" ht="17.149999999999999" customHeight="1">
      <c r="A5" s="38"/>
      <c r="B5" s="28"/>
      <c r="C5" s="29"/>
      <c r="D5" s="27"/>
      <c r="E5" s="27"/>
      <c r="F5" s="30"/>
      <c r="G5" s="30"/>
      <c r="H5" s="50">
        <f t="shared" ref="H5:H11" si="1">G5-F5</f>
        <v>0</v>
      </c>
      <c r="I5" s="63" t="str">
        <f t="shared" si="0"/>
        <v>--</v>
      </c>
      <c r="J5" s="39"/>
      <c r="K5" s="39"/>
      <c r="L5" s="51">
        <f t="shared" ref="L5:L11" si="2">H5*K5</f>
        <v>0</v>
      </c>
      <c r="M5" s="40"/>
      <c r="N5" s="40"/>
      <c r="O5" s="29"/>
      <c r="P5" s="41"/>
    </row>
    <row r="6" spans="1:16" s="42" customFormat="1" ht="17.149999999999999" customHeight="1">
      <c r="A6" s="38"/>
      <c r="B6" s="28"/>
      <c r="C6" s="29"/>
      <c r="D6" s="27"/>
      <c r="E6" s="27"/>
      <c r="F6" s="30"/>
      <c r="G6" s="30"/>
      <c r="H6" s="50">
        <f t="shared" si="1"/>
        <v>0</v>
      </c>
      <c r="I6" s="63" t="str">
        <f t="shared" si="0"/>
        <v>--</v>
      </c>
      <c r="J6" s="39"/>
      <c r="K6" s="39"/>
      <c r="L6" s="51">
        <f t="shared" si="2"/>
        <v>0</v>
      </c>
      <c r="M6" s="40"/>
      <c r="N6" s="40"/>
      <c r="O6" s="29"/>
      <c r="P6" s="41"/>
    </row>
    <row r="7" spans="1:16" s="42" customFormat="1" ht="17.149999999999999" customHeight="1">
      <c r="A7" s="38"/>
      <c r="B7" s="28"/>
      <c r="C7" s="29"/>
      <c r="D7" s="27"/>
      <c r="E7" s="27"/>
      <c r="F7" s="30"/>
      <c r="G7" s="30"/>
      <c r="H7" s="50">
        <f t="shared" si="1"/>
        <v>0</v>
      </c>
      <c r="I7" s="63" t="str">
        <f t="shared" si="0"/>
        <v>--</v>
      </c>
      <c r="J7" s="39"/>
      <c r="K7" s="39"/>
      <c r="L7" s="51">
        <f t="shared" si="2"/>
        <v>0</v>
      </c>
      <c r="M7" s="40"/>
      <c r="N7" s="40"/>
      <c r="O7" s="29"/>
      <c r="P7" s="41"/>
    </row>
    <row r="8" spans="1:16" s="42" customFormat="1" ht="17.149999999999999" customHeight="1">
      <c r="A8" s="38"/>
      <c r="B8" s="28"/>
      <c r="C8" s="29"/>
      <c r="D8" s="27"/>
      <c r="E8" s="27"/>
      <c r="F8" s="30"/>
      <c r="G8" s="30"/>
      <c r="H8" s="50">
        <f t="shared" si="1"/>
        <v>0</v>
      </c>
      <c r="I8" s="63" t="str">
        <f t="shared" si="0"/>
        <v>--</v>
      </c>
      <c r="J8" s="39"/>
      <c r="K8" s="39"/>
      <c r="L8" s="51">
        <f t="shared" si="2"/>
        <v>0</v>
      </c>
      <c r="M8" s="40"/>
      <c r="N8" s="40"/>
      <c r="O8" s="29"/>
      <c r="P8" s="41"/>
    </row>
    <row r="9" spans="1:16" s="42" customFormat="1" ht="17.149999999999999" customHeight="1">
      <c r="A9" s="38"/>
      <c r="B9" s="28"/>
      <c r="C9" s="29"/>
      <c r="D9" s="27"/>
      <c r="E9" s="27"/>
      <c r="F9" s="30"/>
      <c r="G9" s="30"/>
      <c r="H9" s="50">
        <f t="shared" si="1"/>
        <v>0</v>
      </c>
      <c r="I9" s="63" t="str">
        <f t="shared" si="0"/>
        <v>--</v>
      </c>
      <c r="J9" s="39"/>
      <c r="K9" s="39"/>
      <c r="L9" s="51">
        <f t="shared" si="2"/>
        <v>0</v>
      </c>
      <c r="M9" s="40"/>
      <c r="N9" s="40"/>
      <c r="O9" s="29"/>
      <c r="P9" s="41"/>
    </row>
    <row r="10" spans="1:16" s="42" customFormat="1" ht="17.149999999999999" customHeight="1">
      <c r="A10" s="38"/>
      <c r="B10" s="28"/>
      <c r="C10" s="29"/>
      <c r="D10" s="27"/>
      <c r="E10" s="27"/>
      <c r="F10" s="30"/>
      <c r="G10" s="30"/>
      <c r="H10" s="50">
        <f t="shared" si="1"/>
        <v>0</v>
      </c>
      <c r="I10" s="63" t="str">
        <f t="shared" si="0"/>
        <v>--</v>
      </c>
      <c r="J10" s="39"/>
      <c r="K10" s="39"/>
      <c r="L10" s="51">
        <f t="shared" si="2"/>
        <v>0</v>
      </c>
      <c r="M10" s="40"/>
      <c r="N10" s="40"/>
      <c r="O10" s="29"/>
      <c r="P10" s="41"/>
    </row>
    <row r="11" spans="1:16" s="42" customFormat="1" ht="17.149999999999999" customHeight="1" thickBot="1">
      <c r="A11" s="43"/>
      <c r="B11" s="31"/>
      <c r="C11" s="32"/>
      <c r="D11" s="56"/>
      <c r="E11" s="56"/>
      <c r="F11" s="33"/>
      <c r="G11" s="33"/>
      <c r="H11" s="50">
        <f t="shared" si="1"/>
        <v>0</v>
      </c>
      <c r="I11" s="63" t="str">
        <f t="shared" si="0"/>
        <v>--</v>
      </c>
      <c r="J11" s="44"/>
      <c r="K11" s="44"/>
      <c r="L11" s="51">
        <f t="shared" si="2"/>
        <v>0</v>
      </c>
      <c r="M11" s="45"/>
      <c r="N11" s="45"/>
      <c r="O11" s="32"/>
      <c r="P11" s="46"/>
    </row>
    <row r="12" spans="1:16" ht="17.149999999999999" customHeight="1" thickBot="1">
      <c r="A12" s="145" t="s">
        <v>55</v>
      </c>
      <c r="B12" s="146"/>
      <c r="C12" s="146"/>
      <c r="D12" s="146"/>
      <c r="E12" s="146"/>
      <c r="F12" s="146"/>
      <c r="G12" s="146"/>
      <c r="H12" s="146"/>
      <c r="I12" s="146"/>
      <c r="J12" s="146"/>
      <c r="K12" s="147"/>
      <c r="L12" s="37">
        <f>SUM(L3:L11)</f>
        <v>14955</v>
      </c>
      <c r="M12" s="148"/>
      <c r="N12" s="146"/>
      <c r="O12" s="146"/>
      <c r="P12" s="149"/>
    </row>
    <row r="13" spans="1:16" ht="17.149999999999999" customHeight="1">
      <c r="D13" s="26"/>
      <c r="E13" s="26"/>
      <c r="F13" s="20"/>
      <c r="G13" s="20"/>
      <c r="J13" s="34"/>
      <c r="K13" s="34"/>
      <c r="L13" s="34"/>
    </row>
    <row r="14" spans="1:16" s="36" customFormat="1" ht="22" customHeight="1">
      <c r="A14" s="35" t="s">
        <v>37</v>
      </c>
      <c r="B14" s="130" t="s">
        <v>94</v>
      </c>
      <c r="C14" s="130"/>
      <c r="D14" s="130"/>
      <c r="E14" s="130"/>
      <c r="F14" s="130"/>
      <c r="G14" s="130"/>
      <c r="H14" s="130"/>
      <c r="I14" s="130"/>
      <c r="J14" s="130"/>
      <c r="K14" s="130"/>
      <c r="L14" s="130"/>
      <c r="M14" s="130"/>
      <c r="N14" s="130"/>
      <c r="O14" s="130"/>
      <c r="P14" s="130"/>
    </row>
    <row r="15" spans="1:16" s="36" customFormat="1" ht="54" customHeight="1">
      <c r="A15" s="35" t="s">
        <v>61</v>
      </c>
      <c r="B15" s="130" t="s">
        <v>96</v>
      </c>
      <c r="C15" s="130"/>
      <c r="D15" s="130"/>
      <c r="E15" s="130"/>
      <c r="F15" s="130"/>
      <c r="G15" s="130"/>
      <c r="H15" s="130"/>
      <c r="I15" s="130"/>
      <c r="J15" s="130"/>
      <c r="K15" s="130"/>
      <c r="L15" s="130"/>
      <c r="M15" s="130"/>
      <c r="N15" s="130"/>
      <c r="O15" s="130"/>
      <c r="P15" s="130"/>
    </row>
    <row r="16" spans="1:16" s="36" customFormat="1" ht="38" customHeight="1">
      <c r="A16" s="35" t="s">
        <v>62</v>
      </c>
      <c r="B16" s="130" t="s">
        <v>39</v>
      </c>
      <c r="C16" s="130"/>
      <c r="D16" s="130"/>
      <c r="E16" s="130"/>
      <c r="F16" s="130"/>
      <c r="G16" s="130"/>
      <c r="H16" s="130"/>
      <c r="I16" s="130"/>
      <c r="J16" s="130"/>
      <c r="K16" s="130"/>
      <c r="L16" s="130"/>
      <c r="M16" s="130"/>
      <c r="N16" s="130"/>
      <c r="O16" s="130"/>
      <c r="P16" s="130"/>
    </row>
    <row r="17" spans="1:16" s="36" customFormat="1" ht="22" customHeight="1">
      <c r="A17" s="35" t="s">
        <v>63</v>
      </c>
      <c r="B17" s="131" t="s">
        <v>42</v>
      </c>
      <c r="C17" s="131"/>
      <c r="D17" s="131"/>
      <c r="E17" s="131"/>
      <c r="F17" s="131"/>
      <c r="G17" s="131"/>
      <c r="H17" s="131"/>
      <c r="I17" s="131"/>
      <c r="J17" s="131"/>
      <c r="K17" s="131"/>
      <c r="L17" s="131"/>
      <c r="M17" s="131"/>
      <c r="N17" s="131"/>
      <c r="O17" s="131"/>
      <c r="P17" s="131"/>
    </row>
  </sheetData>
  <mergeCells count="20">
    <mergeCell ref="N1:N2"/>
    <mergeCell ref="A1:A2"/>
    <mergeCell ref="B1:B2"/>
    <mergeCell ref="C1:C2"/>
    <mergeCell ref="D1:E1"/>
    <mergeCell ref="F1:G1"/>
    <mergeCell ref="H1:H2"/>
    <mergeCell ref="B16:P16"/>
    <mergeCell ref="B17:P17"/>
    <mergeCell ref="O1:O2"/>
    <mergeCell ref="P1:P2"/>
    <mergeCell ref="A12:K12"/>
    <mergeCell ref="M12:P12"/>
    <mergeCell ref="B14:P14"/>
    <mergeCell ref="B15:P15"/>
    <mergeCell ref="I1:I2"/>
    <mergeCell ref="J1:J2"/>
    <mergeCell ref="K1:K2"/>
    <mergeCell ref="L1:L2"/>
    <mergeCell ref="M1:M2"/>
  </mergeCells>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&amp;L&amp;"微軟正黑體,粗體"&amp;16附件三之(二)&amp;C&amp;"微軟正黑體,粗體"&amp;16 &amp;U114年度&amp;U　學術研究加給（講師及助教）差額執行表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2AEB-9AB5-40A3-BA16-0376DFE425F9}">
  <sheetPr>
    <tabColor rgb="FF92D050"/>
  </sheetPr>
  <dimension ref="A1:P17"/>
  <sheetViews>
    <sheetView zoomScaleNormal="100" workbookViewId="0">
      <pane ySplit="2" topLeftCell="A3" activePane="bottomLeft" state="frozen"/>
      <selection pane="bottomLeft" sqref="A1:A2"/>
    </sheetView>
  </sheetViews>
  <sheetFormatPr defaultColWidth="9" defaultRowHeight="14.5"/>
  <cols>
    <col min="1" max="1" width="6.6328125" style="20" customWidth="1"/>
    <col min="2" max="2" width="9" style="20" bestFit="1" customWidth="1"/>
    <col min="3" max="3" width="15.6328125" style="20" customWidth="1"/>
    <col min="4" max="5" width="7.1796875" style="57" customWidth="1"/>
    <col min="6" max="7" width="8.6328125" style="21" customWidth="1"/>
    <col min="8" max="9" width="9.1796875" style="20" customWidth="1"/>
    <col min="10" max="10" width="8.6328125" style="21" customWidth="1"/>
    <col min="11" max="11" width="5.6328125" style="21" customWidth="1"/>
    <col min="12" max="12" width="10.6328125" style="21" customWidth="1"/>
    <col min="13" max="13" width="10.1796875" style="21" customWidth="1"/>
    <col min="14" max="14" width="11.6328125" style="21" customWidth="1"/>
    <col min="15" max="15" width="9.6328125" style="20" customWidth="1"/>
    <col min="16" max="16" width="8.6328125" style="20" customWidth="1"/>
    <col min="17" max="16384" width="9" style="20"/>
  </cols>
  <sheetData>
    <row r="1" spans="1:16" s="26" customFormat="1" ht="14.5" customHeight="1">
      <c r="A1" s="150" t="s">
        <v>33</v>
      </c>
      <c r="B1" s="141" t="s">
        <v>43</v>
      </c>
      <c r="C1" s="142" t="s">
        <v>45</v>
      </c>
      <c r="D1" s="132" t="s">
        <v>86</v>
      </c>
      <c r="E1" s="133"/>
      <c r="F1" s="132" t="s">
        <v>46</v>
      </c>
      <c r="G1" s="133"/>
      <c r="H1" s="134" t="s">
        <v>64</v>
      </c>
      <c r="I1" s="134" t="s">
        <v>92</v>
      </c>
      <c r="J1" s="138" t="s">
        <v>52</v>
      </c>
      <c r="K1" s="134" t="s">
        <v>54</v>
      </c>
      <c r="L1" s="144" t="s">
        <v>56</v>
      </c>
      <c r="M1" s="138" t="s">
        <v>35</v>
      </c>
      <c r="N1" s="134" t="s">
        <v>60</v>
      </c>
      <c r="O1" s="134" t="s">
        <v>36</v>
      </c>
      <c r="P1" s="136" t="s">
        <v>20</v>
      </c>
    </row>
    <row r="2" spans="1:16" ht="17.149999999999999" customHeight="1">
      <c r="A2" s="151"/>
      <c r="B2" s="139"/>
      <c r="C2" s="143"/>
      <c r="D2" s="27" t="s">
        <v>30</v>
      </c>
      <c r="E2" s="27" t="s">
        <v>31</v>
      </c>
      <c r="F2" s="27" t="s">
        <v>30</v>
      </c>
      <c r="G2" s="27" t="s">
        <v>31</v>
      </c>
      <c r="H2" s="135"/>
      <c r="I2" s="135"/>
      <c r="J2" s="143"/>
      <c r="K2" s="135"/>
      <c r="L2" s="143"/>
      <c r="M2" s="139"/>
      <c r="N2" s="140"/>
      <c r="O2" s="135"/>
      <c r="P2" s="137"/>
    </row>
    <row r="3" spans="1:16" s="42" customFormat="1" ht="72.5">
      <c r="A3" s="47" t="s">
        <v>40</v>
      </c>
      <c r="B3" s="48" t="s">
        <v>100</v>
      </c>
      <c r="C3" s="49" t="s">
        <v>102</v>
      </c>
      <c r="D3" s="55">
        <v>110</v>
      </c>
      <c r="E3" s="55">
        <v>112</v>
      </c>
      <c r="F3" s="50">
        <v>32385</v>
      </c>
      <c r="G3" s="50">
        <v>33700</v>
      </c>
      <c r="H3" s="50">
        <f>G3-F3</f>
        <v>1315</v>
      </c>
      <c r="I3" s="63">
        <f>IFERROR(H3/F3,"—")</f>
        <v>4.0605218465338891E-2</v>
      </c>
      <c r="J3" s="54" t="s">
        <v>57</v>
      </c>
      <c r="K3" s="54">
        <v>5</v>
      </c>
      <c r="L3" s="51">
        <f>H3*K3</f>
        <v>6575</v>
      </c>
      <c r="M3" s="52" t="s">
        <v>106</v>
      </c>
      <c r="N3" s="52" t="s">
        <v>106</v>
      </c>
      <c r="O3" s="48" t="s">
        <v>47</v>
      </c>
      <c r="P3" s="53"/>
    </row>
    <row r="4" spans="1:16" s="42" customFormat="1" ht="72.5">
      <c r="A4" s="47" t="s">
        <v>89</v>
      </c>
      <c r="B4" s="48" t="s">
        <v>101</v>
      </c>
      <c r="C4" s="49" t="s">
        <v>105</v>
      </c>
      <c r="D4" s="55">
        <v>113</v>
      </c>
      <c r="E4" s="55">
        <v>114</v>
      </c>
      <c r="F4" s="50">
        <v>25050</v>
      </c>
      <c r="G4" s="50">
        <v>25820</v>
      </c>
      <c r="H4" s="50">
        <f>G4-F4</f>
        <v>770</v>
      </c>
      <c r="I4" s="63">
        <f t="shared" ref="I4:I11" si="0">IFERROR(H4/F4,"--")</f>
        <v>3.0738522954091817E-2</v>
      </c>
      <c r="J4" s="54" t="s">
        <v>57</v>
      </c>
      <c r="K4" s="54">
        <v>5</v>
      </c>
      <c r="L4" s="51">
        <f>H4*K4</f>
        <v>3850</v>
      </c>
      <c r="M4" s="52" t="s">
        <v>106</v>
      </c>
      <c r="N4" s="52" t="s">
        <v>106</v>
      </c>
      <c r="O4" s="48" t="s">
        <v>47</v>
      </c>
      <c r="P4" s="53"/>
    </row>
    <row r="5" spans="1:16" s="42" customFormat="1" ht="17.149999999999999" customHeight="1">
      <c r="A5" s="38"/>
      <c r="B5" s="28"/>
      <c r="C5" s="29"/>
      <c r="D5" s="27"/>
      <c r="E5" s="27"/>
      <c r="F5" s="30"/>
      <c r="G5" s="30"/>
      <c r="H5" s="50">
        <f t="shared" ref="H5:H11" si="1">G5-F5</f>
        <v>0</v>
      </c>
      <c r="I5" s="63" t="str">
        <f t="shared" si="0"/>
        <v>--</v>
      </c>
      <c r="J5" s="39"/>
      <c r="K5" s="39"/>
      <c r="L5" s="51">
        <f t="shared" ref="L5:L11" si="2">H5*K5</f>
        <v>0</v>
      </c>
      <c r="M5" s="40"/>
      <c r="N5" s="40"/>
      <c r="O5" s="29"/>
      <c r="P5" s="41"/>
    </row>
    <row r="6" spans="1:16" s="42" customFormat="1" ht="17.149999999999999" customHeight="1">
      <c r="A6" s="38"/>
      <c r="B6" s="28"/>
      <c r="C6" s="29"/>
      <c r="D6" s="27"/>
      <c r="E6" s="27"/>
      <c r="F6" s="30"/>
      <c r="G6" s="30"/>
      <c r="H6" s="50">
        <f t="shared" si="1"/>
        <v>0</v>
      </c>
      <c r="I6" s="63" t="str">
        <f t="shared" si="0"/>
        <v>--</v>
      </c>
      <c r="J6" s="39"/>
      <c r="K6" s="39"/>
      <c r="L6" s="51">
        <f t="shared" si="2"/>
        <v>0</v>
      </c>
      <c r="M6" s="40"/>
      <c r="N6" s="40"/>
      <c r="O6" s="29"/>
      <c r="P6" s="41"/>
    </row>
    <row r="7" spans="1:16" s="42" customFormat="1" ht="17.149999999999999" customHeight="1">
      <c r="A7" s="38"/>
      <c r="B7" s="28"/>
      <c r="C7" s="29"/>
      <c r="D7" s="27"/>
      <c r="E7" s="27"/>
      <c r="F7" s="30"/>
      <c r="G7" s="30"/>
      <c r="H7" s="50">
        <f t="shared" si="1"/>
        <v>0</v>
      </c>
      <c r="I7" s="63" t="str">
        <f t="shared" si="0"/>
        <v>--</v>
      </c>
      <c r="J7" s="39"/>
      <c r="K7" s="39"/>
      <c r="L7" s="51">
        <f t="shared" si="2"/>
        <v>0</v>
      </c>
      <c r="M7" s="40"/>
      <c r="N7" s="40"/>
      <c r="O7" s="29"/>
      <c r="P7" s="41"/>
    </row>
    <row r="8" spans="1:16" s="42" customFormat="1" ht="17.149999999999999" customHeight="1">
      <c r="A8" s="38"/>
      <c r="B8" s="28"/>
      <c r="C8" s="29"/>
      <c r="D8" s="27"/>
      <c r="E8" s="27"/>
      <c r="F8" s="30"/>
      <c r="G8" s="30"/>
      <c r="H8" s="50">
        <f t="shared" si="1"/>
        <v>0</v>
      </c>
      <c r="I8" s="63" t="str">
        <f t="shared" si="0"/>
        <v>--</v>
      </c>
      <c r="J8" s="39"/>
      <c r="K8" s="39"/>
      <c r="L8" s="51">
        <f t="shared" si="2"/>
        <v>0</v>
      </c>
      <c r="M8" s="40"/>
      <c r="N8" s="40"/>
      <c r="O8" s="29"/>
      <c r="P8" s="41"/>
    </row>
    <row r="9" spans="1:16" s="42" customFormat="1" ht="17.149999999999999" customHeight="1">
      <c r="A9" s="38"/>
      <c r="B9" s="28"/>
      <c r="C9" s="29"/>
      <c r="D9" s="27"/>
      <c r="E9" s="27"/>
      <c r="F9" s="30"/>
      <c r="G9" s="30"/>
      <c r="H9" s="50">
        <f t="shared" si="1"/>
        <v>0</v>
      </c>
      <c r="I9" s="63" t="str">
        <f t="shared" si="0"/>
        <v>--</v>
      </c>
      <c r="J9" s="39"/>
      <c r="K9" s="39"/>
      <c r="L9" s="51">
        <f t="shared" si="2"/>
        <v>0</v>
      </c>
      <c r="M9" s="40"/>
      <c r="N9" s="40"/>
      <c r="O9" s="29"/>
      <c r="P9" s="41"/>
    </row>
    <row r="10" spans="1:16" s="42" customFormat="1" ht="17.149999999999999" customHeight="1">
      <c r="A10" s="38"/>
      <c r="B10" s="28"/>
      <c r="C10" s="29"/>
      <c r="D10" s="27"/>
      <c r="E10" s="27"/>
      <c r="F10" s="30"/>
      <c r="G10" s="30"/>
      <c r="H10" s="50">
        <f t="shared" si="1"/>
        <v>0</v>
      </c>
      <c r="I10" s="63" t="str">
        <f t="shared" si="0"/>
        <v>--</v>
      </c>
      <c r="J10" s="39"/>
      <c r="K10" s="39"/>
      <c r="L10" s="51">
        <f t="shared" si="2"/>
        <v>0</v>
      </c>
      <c r="M10" s="40"/>
      <c r="N10" s="40"/>
      <c r="O10" s="29"/>
      <c r="P10" s="41"/>
    </row>
    <row r="11" spans="1:16" s="42" customFormat="1" ht="17.149999999999999" customHeight="1" thickBot="1">
      <c r="A11" s="43"/>
      <c r="B11" s="31"/>
      <c r="C11" s="32"/>
      <c r="D11" s="56"/>
      <c r="E11" s="56"/>
      <c r="F11" s="33"/>
      <c r="G11" s="33"/>
      <c r="H11" s="50">
        <f t="shared" si="1"/>
        <v>0</v>
      </c>
      <c r="I11" s="63" t="str">
        <f t="shared" si="0"/>
        <v>--</v>
      </c>
      <c r="J11" s="44"/>
      <c r="K11" s="44"/>
      <c r="L11" s="51">
        <f t="shared" si="2"/>
        <v>0</v>
      </c>
      <c r="M11" s="45"/>
      <c r="N11" s="45"/>
      <c r="O11" s="32"/>
      <c r="P11" s="46"/>
    </row>
    <row r="12" spans="1:16" ht="17.149999999999999" customHeight="1" thickBot="1">
      <c r="A12" s="145" t="s">
        <v>55</v>
      </c>
      <c r="B12" s="146"/>
      <c r="C12" s="146"/>
      <c r="D12" s="146"/>
      <c r="E12" s="146"/>
      <c r="F12" s="146"/>
      <c r="G12" s="146"/>
      <c r="H12" s="146"/>
      <c r="I12" s="146"/>
      <c r="J12" s="146"/>
      <c r="K12" s="147"/>
      <c r="L12" s="37">
        <f>SUM(L3:L11)</f>
        <v>10425</v>
      </c>
      <c r="M12" s="148"/>
      <c r="N12" s="146"/>
      <c r="O12" s="146"/>
      <c r="P12" s="149"/>
    </row>
    <row r="13" spans="1:16" ht="17.149999999999999" customHeight="1">
      <c r="D13" s="26"/>
      <c r="E13" s="26"/>
      <c r="F13" s="20"/>
      <c r="G13" s="20"/>
      <c r="J13" s="34"/>
      <c r="K13" s="34"/>
      <c r="L13" s="34"/>
    </row>
    <row r="14" spans="1:16" s="36" customFormat="1" ht="22" customHeight="1">
      <c r="A14" s="35" t="s">
        <v>37</v>
      </c>
      <c r="B14" s="130" t="s">
        <v>103</v>
      </c>
      <c r="C14" s="130"/>
      <c r="D14" s="130"/>
      <c r="E14" s="130"/>
      <c r="F14" s="130"/>
      <c r="G14" s="130"/>
      <c r="H14" s="130"/>
      <c r="I14" s="130"/>
      <c r="J14" s="130"/>
      <c r="K14" s="130"/>
      <c r="L14" s="130"/>
      <c r="M14" s="130"/>
      <c r="N14" s="130"/>
      <c r="O14" s="130"/>
      <c r="P14" s="130"/>
    </row>
    <row r="15" spans="1:16" s="36" customFormat="1" ht="54" customHeight="1">
      <c r="A15" s="35" t="s">
        <v>61</v>
      </c>
      <c r="B15" s="130" t="s">
        <v>104</v>
      </c>
      <c r="C15" s="130"/>
      <c r="D15" s="130"/>
      <c r="E15" s="130"/>
      <c r="F15" s="130"/>
      <c r="G15" s="130"/>
      <c r="H15" s="130"/>
      <c r="I15" s="130"/>
      <c r="J15" s="130"/>
      <c r="K15" s="130"/>
      <c r="L15" s="130"/>
      <c r="M15" s="130"/>
      <c r="N15" s="130"/>
      <c r="O15" s="130"/>
      <c r="P15" s="130"/>
    </row>
    <row r="16" spans="1:16" s="36" customFormat="1" ht="38" customHeight="1">
      <c r="A16" s="35" t="s">
        <v>62</v>
      </c>
      <c r="B16" s="130" t="s">
        <v>39</v>
      </c>
      <c r="C16" s="130"/>
      <c r="D16" s="130"/>
      <c r="E16" s="130"/>
      <c r="F16" s="130"/>
      <c r="G16" s="130"/>
      <c r="H16" s="130"/>
      <c r="I16" s="130"/>
      <c r="J16" s="130"/>
      <c r="K16" s="130"/>
      <c r="L16" s="130"/>
      <c r="M16" s="130"/>
      <c r="N16" s="130"/>
      <c r="O16" s="130"/>
      <c r="P16" s="130"/>
    </row>
    <row r="17" spans="1:16" s="36" customFormat="1" ht="22" customHeight="1">
      <c r="A17" s="35" t="s">
        <v>63</v>
      </c>
      <c r="B17" s="131" t="s">
        <v>42</v>
      </c>
      <c r="C17" s="131"/>
      <c r="D17" s="131"/>
      <c r="E17" s="131"/>
      <c r="F17" s="131"/>
      <c r="G17" s="131"/>
      <c r="H17" s="131"/>
      <c r="I17" s="131"/>
      <c r="J17" s="131"/>
      <c r="K17" s="131"/>
      <c r="L17" s="131"/>
      <c r="M17" s="131"/>
      <c r="N17" s="131"/>
      <c r="O17" s="131"/>
      <c r="P17" s="131"/>
    </row>
  </sheetData>
  <mergeCells count="20">
    <mergeCell ref="N1:N2"/>
    <mergeCell ref="A1:A2"/>
    <mergeCell ref="B1:B2"/>
    <mergeCell ref="C1:C2"/>
    <mergeCell ref="D1:E1"/>
    <mergeCell ref="F1:G1"/>
    <mergeCell ref="H1:H2"/>
    <mergeCell ref="B16:P16"/>
    <mergeCell ref="B17:P17"/>
    <mergeCell ref="O1:O2"/>
    <mergeCell ref="P1:P2"/>
    <mergeCell ref="A12:K12"/>
    <mergeCell ref="M12:P12"/>
    <mergeCell ref="B14:P14"/>
    <mergeCell ref="B15:P15"/>
    <mergeCell ref="I1:I2"/>
    <mergeCell ref="J1:J2"/>
    <mergeCell ref="K1:K2"/>
    <mergeCell ref="L1:L2"/>
    <mergeCell ref="M1:M2"/>
  </mergeCells>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&amp;L&amp;"微軟正黑體,粗體"&amp;16附件四&amp;C&amp;"微軟正黑體,粗體"&amp;16 &amp;U114年度&amp;U　主管加給差額執行表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B6E1-F477-46FE-AB23-A6032EEEF589}">
  <sheetPr>
    <tabColor rgb="FF92D050"/>
  </sheetPr>
  <dimension ref="A1:P17"/>
  <sheetViews>
    <sheetView zoomScaleNormal="100" workbookViewId="0">
      <pane ySplit="2" topLeftCell="A3" activePane="bottomLeft" state="frozen"/>
      <selection pane="bottomLeft" sqref="A1:A2"/>
    </sheetView>
  </sheetViews>
  <sheetFormatPr defaultColWidth="9" defaultRowHeight="14.5"/>
  <cols>
    <col min="1" max="1" width="6.6328125" style="20" customWidth="1"/>
    <col min="2" max="2" width="9" style="20" bestFit="1" customWidth="1"/>
    <col min="3" max="3" width="15.6328125" style="20" customWidth="1"/>
    <col min="4" max="5" width="7.1796875" style="57" customWidth="1"/>
    <col min="6" max="7" width="8.6328125" style="21" customWidth="1"/>
    <col min="8" max="9" width="9.1796875" style="20" customWidth="1"/>
    <col min="10" max="10" width="8.6328125" style="21" customWidth="1"/>
    <col min="11" max="11" width="5.6328125" style="21" customWidth="1"/>
    <col min="12" max="12" width="10.6328125" style="21" customWidth="1"/>
    <col min="13" max="13" width="10.1796875" style="21" customWidth="1"/>
    <col min="14" max="14" width="11.6328125" style="21" customWidth="1"/>
    <col min="15" max="15" width="9.6328125" style="20" customWidth="1"/>
    <col min="16" max="16" width="8.6328125" style="20" customWidth="1"/>
    <col min="17" max="16384" width="9" style="20"/>
  </cols>
  <sheetData>
    <row r="1" spans="1:16" s="26" customFormat="1" ht="14.5" customHeight="1">
      <c r="A1" s="150" t="s">
        <v>33</v>
      </c>
      <c r="B1" s="141" t="s">
        <v>43</v>
      </c>
      <c r="C1" s="142" t="s">
        <v>45</v>
      </c>
      <c r="D1" s="132" t="s">
        <v>86</v>
      </c>
      <c r="E1" s="133"/>
      <c r="F1" s="132" t="s">
        <v>32</v>
      </c>
      <c r="G1" s="133"/>
      <c r="H1" s="134" t="s">
        <v>64</v>
      </c>
      <c r="I1" s="134" t="s">
        <v>92</v>
      </c>
      <c r="J1" s="138" t="s">
        <v>52</v>
      </c>
      <c r="K1" s="134" t="s">
        <v>54</v>
      </c>
      <c r="L1" s="144" t="s">
        <v>56</v>
      </c>
      <c r="M1" s="138" t="s">
        <v>35</v>
      </c>
      <c r="N1" s="134" t="s">
        <v>60</v>
      </c>
      <c r="O1" s="134" t="s">
        <v>36</v>
      </c>
      <c r="P1" s="136" t="s">
        <v>20</v>
      </c>
    </row>
    <row r="2" spans="1:16" ht="17.149999999999999" customHeight="1">
      <c r="A2" s="151"/>
      <c r="B2" s="139"/>
      <c r="C2" s="143"/>
      <c r="D2" s="27" t="s">
        <v>30</v>
      </c>
      <c r="E2" s="27" t="s">
        <v>31</v>
      </c>
      <c r="F2" s="27" t="s">
        <v>30</v>
      </c>
      <c r="G2" s="27" t="s">
        <v>31</v>
      </c>
      <c r="H2" s="135"/>
      <c r="I2" s="135"/>
      <c r="J2" s="143"/>
      <c r="K2" s="135"/>
      <c r="L2" s="143"/>
      <c r="M2" s="139"/>
      <c r="N2" s="140"/>
      <c r="O2" s="135"/>
      <c r="P2" s="137"/>
    </row>
    <row r="3" spans="1:16" s="42" customFormat="1" ht="101.5">
      <c r="A3" s="47" t="s">
        <v>40</v>
      </c>
      <c r="B3" s="48" t="s">
        <v>109</v>
      </c>
      <c r="C3" s="49" t="s">
        <v>111</v>
      </c>
      <c r="D3" s="55">
        <v>110</v>
      </c>
      <c r="E3" s="55">
        <v>113</v>
      </c>
      <c r="F3" s="50">
        <v>37530</v>
      </c>
      <c r="G3" s="50">
        <v>40650</v>
      </c>
      <c r="H3" s="50">
        <f>G3-F3</f>
        <v>3120</v>
      </c>
      <c r="I3" s="63">
        <f>IFERROR(H3/F3,"—")</f>
        <v>8.3133493205435657E-2</v>
      </c>
      <c r="J3" s="54" t="s">
        <v>53</v>
      </c>
      <c r="K3" s="54">
        <v>7</v>
      </c>
      <c r="L3" s="51">
        <f>H3*K3</f>
        <v>21840</v>
      </c>
      <c r="M3" s="52" t="s">
        <v>108</v>
      </c>
      <c r="N3" s="52" t="s">
        <v>108</v>
      </c>
      <c r="O3" s="48" t="s">
        <v>107</v>
      </c>
      <c r="P3" s="53"/>
    </row>
    <row r="4" spans="1:16" s="42" customFormat="1" ht="101.5">
      <c r="A4" s="47" t="s">
        <v>89</v>
      </c>
      <c r="B4" s="48" t="s">
        <v>110</v>
      </c>
      <c r="C4" s="49" t="s">
        <v>112</v>
      </c>
      <c r="D4" s="55">
        <v>112</v>
      </c>
      <c r="E4" s="55">
        <v>114</v>
      </c>
      <c r="F4" s="50">
        <v>35840</v>
      </c>
      <c r="G4" s="50">
        <v>38460</v>
      </c>
      <c r="H4" s="50">
        <f>G4-F4</f>
        <v>2620</v>
      </c>
      <c r="I4" s="63">
        <f t="shared" ref="I4:I11" si="0">IFERROR(H4/F4,"--")</f>
        <v>7.3102678571428575E-2</v>
      </c>
      <c r="J4" s="54" t="s">
        <v>53</v>
      </c>
      <c r="K4" s="54">
        <v>7</v>
      </c>
      <c r="L4" s="51">
        <f>H4*K4</f>
        <v>18340</v>
      </c>
      <c r="M4" s="52" t="s">
        <v>108</v>
      </c>
      <c r="N4" s="52" t="s">
        <v>108</v>
      </c>
      <c r="O4" s="48" t="s">
        <v>107</v>
      </c>
      <c r="P4" s="53"/>
    </row>
    <row r="5" spans="1:16" s="42" customFormat="1" ht="17.149999999999999" customHeight="1">
      <c r="A5" s="38"/>
      <c r="B5" s="28"/>
      <c r="C5" s="29"/>
      <c r="D5" s="27"/>
      <c r="E5" s="27"/>
      <c r="F5" s="30"/>
      <c r="G5" s="30"/>
      <c r="H5" s="50">
        <f t="shared" ref="H5:H11" si="1">G5-F5</f>
        <v>0</v>
      </c>
      <c r="I5" s="63" t="str">
        <f t="shared" si="0"/>
        <v>--</v>
      </c>
      <c r="J5" s="39"/>
      <c r="K5" s="39"/>
      <c r="L5" s="51">
        <f t="shared" ref="L5:L11" si="2">H5*K5</f>
        <v>0</v>
      </c>
      <c r="M5" s="40"/>
      <c r="N5" s="40"/>
      <c r="O5" s="29"/>
      <c r="P5" s="41"/>
    </row>
    <row r="6" spans="1:16" s="42" customFormat="1" ht="17.149999999999999" customHeight="1">
      <c r="A6" s="38"/>
      <c r="B6" s="28"/>
      <c r="C6" s="29"/>
      <c r="D6" s="27"/>
      <c r="E6" s="27"/>
      <c r="F6" s="30"/>
      <c r="G6" s="30"/>
      <c r="H6" s="50">
        <f t="shared" si="1"/>
        <v>0</v>
      </c>
      <c r="I6" s="63" t="str">
        <f t="shared" si="0"/>
        <v>--</v>
      </c>
      <c r="J6" s="39"/>
      <c r="K6" s="39"/>
      <c r="L6" s="51">
        <f t="shared" si="2"/>
        <v>0</v>
      </c>
      <c r="M6" s="40"/>
      <c r="N6" s="40"/>
      <c r="O6" s="29"/>
      <c r="P6" s="41"/>
    </row>
    <row r="7" spans="1:16" s="42" customFormat="1" ht="17.149999999999999" customHeight="1">
      <c r="A7" s="38"/>
      <c r="B7" s="28"/>
      <c r="C7" s="29"/>
      <c r="D7" s="27"/>
      <c r="E7" s="27"/>
      <c r="F7" s="30"/>
      <c r="G7" s="30"/>
      <c r="H7" s="50">
        <f t="shared" si="1"/>
        <v>0</v>
      </c>
      <c r="I7" s="63" t="str">
        <f t="shared" si="0"/>
        <v>--</v>
      </c>
      <c r="J7" s="39"/>
      <c r="K7" s="39"/>
      <c r="L7" s="51">
        <f t="shared" si="2"/>
        <v>0</v>
      </c>
      <c r="M7" s="40"/>
      <c r="N7" s="40"/>
      <c r="O7" s="29"/>
      <c r="P7" s="41"/>
    </row>
    <row r="8" spans="1:16" s="42" customFormat="1" ht="17.149999999999999" customHeight="1">
      <c r="A8" s="38"/>
      <c r="B8" s="28"/>
      <c r="C8" s="29"/>
      <c r="D8" s="27"/>
      <c r="E8" s="27"/>
      <c r="F8" s="30"/>
      <c r="G8" s="30"/>
      <c r="H8" s="50">
        <f t="shared" si="1"/>
        <v>0</v>
      </c>
      <c r="I8" s="63" t="str">
        <f t="shared" si="0"/>
        <v>--</v>
      </c>
      <c r="J8" s="39"/>
      <c r="K8" s="39"/>
      <c r="L8" s="51">
        <f t="shared" si="2"/>
        <v>0</v>
      </c>
      <c r="M8" s="40"/>
      <c r="N8" s="40"/>
      <c r="O8" s="29"/>
      <c r="P8" s="41"/>
    </row>
    <row r="9" spans="1:16" s="42" customFormat="1" ht="17.149999999999999" customHeight="1">
      <c r="A9" s="38"/>
      <c r="B9" s="28"/>
      <c r="C9" s="29"/>
      <c r="D9" s="27"/>
      <c r="E9" s="27"/>
      <c r="F9" s="30"/>
      <c r="G9" s="30"/>
      <c r="H9" s="50">
        <f t="shared" si="1"/>
        <v>0</v>
      </c>
      <c r="I9" s="63" t="str">
        <f t="shared" si="0"/>
        <v>--</v>
      </c>
      <c r="J9" s="39"/>
      <c r="K9" s="39"/>
      <c r="L9" s="51">
        <f t="shared" si="2"/>
        <v>0</v>
      </c>
      <c r="M9" s="40"/>
      <c r="N9" s="40"/>
      <c r="O9" s="29"/>
      <c r="P9" s="41"/>
    </row>
    <row r="10" spans="1:16" s="42" customFormat="1" ht="17.149999999999999" customHeight="1">
      <c r="A10" s="38"/>
      <c r="B10" s="28"/>
      <c r="C10" s="29"/>
      <c r="D10" s="27"/>
      <c r="E10" s="27"/>
      <c r="F10" s="30"/>
      <c r="G10" s="30"/>
      <c r="H10" s="50">
        <f t="shared" si="1"/>
        <v>0</v>
      </c>
      <c r="I10" s="63" t="str">
        <f t="shared" si="0"/>
        <v>--</v>
      </c>
      <c r="J10" s="39"/>
      <c r="K10" s="39"/>
      <c r="L10" s="51">
        <f t="shared" si="2"/>
        <v>0</v>
      </c>
      <c r="M10" s="40"/>
      <c r="N10" s="40"/>
      <c r="O10" s="29"/>
      <c r="P10" s="41"/>
    </row>
    <row r="11" spans="1:16" s="42" customFormat="1" ht="17.149999999999999" customHeight="1" thickBot="1">
      <c r="A11" s="43"/>
      <c r="B11" s="31"/>
      <c r="C11" s="32"/>
      <c r="D11" s="56"/>
      <c r="E11" s="56"/>
      <c r="F11" s="33"/>
      <c r="G11" s="33"/>
      <c r="H11" s="50">
        <f t="shared" si="1"/>
        <v>0</v>
      </c>
      <c r="I11" s="63" t="str">
        <f t="shared" si="0"/>
        <v>--</v>
      </c>
      <c r="J11" s="44"/>
      <c r="K11" s="44"/>
      <c r="L11" s="51">
        <f t="shared" si="2"/>
        <v>0</v>
      </c>
      <c r="M11" s="45"/>
      <c r="N11" s="45"/>
      <c r="O11" s="32"/>
      <c r="P11" s="46"/>
    </row>
    <row r="12" spans="1:16" ht="17.149999999999999" customHeight="1" thickBot="1">
      <c r="A12" s="145" t="s">
        <v>55</v>
      </c>
      <c r="B12" s="146"/>
      <c r="C12" s="146"/>
      <c r="D12" s="146"/>
      <c r="E12" s="146"/>
      <c r="F12" s="146"/>
      <c r="G12" s="146"/>
      <c r="H12" s="146"/>
      <c r="I12" s="146"/>
      <c r="J12" s="146"/>
      <c r="K12" s="147"/>
      <c r="L12" s="37">
        <f>SUM(L3:L11)</f>
        <v>40180</v>
      </c>
      <c r="M12" s="148"/>
      <c r="N12" s="146"/>
      <c r="O12" s="146"/>
      <c r="P12" s="149"/>
    </row>
    <row r="13" spans="1:16" ht="17.149999999999999" customHeight="1">
      <c r="D13" s="26"/>
      <c r="E13" s="26"/>
      <c r="F13" s="20"/>
      <c r="G13" s="20"/>
      <c r="J13" s="34"/>
      <c r="K13" s="34"/>
      <c r="L13" s="34"/>
    </row>
    <row r="14" spans="1:16" s="36" customFormat="1" ht="22" customHeight="1">
      <c r="A14" s="35" t="s">
        <v>37</v>
      </c>
      <c r="B14" s="130" t="s">
        <v>113</v>
      </c>
      <c r="C14" s="130"/>
      <c r="D14" s="130"/>
      <c r="E14" s="130"/>
      <c r="F14" s="130"/>
      <c r="G14" s="130"/>
      <c r="H14" s="130"/>
      <c r="I14" s="130"/>
      <c r="J14" s="130"/>
      <c r="K14" s="130"/>
      <c r="L14" s="130"/>
      <c r="M14" s="130"/>
      <c r="N14" s="130"/>
      <c r="O14" s="130"/>
      <c r="P14" s="130"/>
    </row>
    <row r="15" spans="1:16" s="36" customFormat="1" ht="54" customHeight="1">
      <c r="A15" s="35" t="s">
        <v>61</v>
      </c>
      <c r="B15" s="130" t="s">
        <v>114</v>
      </c>
      <c r="C15" s="130"/>
      <c r="D15" s="130"/>
      <c r="E15" s="130"/>
      <c r="F15" s="130"/>
      <c r="G15" s="130"/>
      <c r="H15" s="130"/>
      <c r="I15" s="130"/>
      <c r="J15" s="130"/>
      <c r="K15" s="130"/>
      <c r="L15" s="130"/>
      <c r="M15" s="130"/>
      <c r="N15" s="130"/>
      <c r="O15" s="130"/>
      <c r="P15" s="130"/>
    </row>
    <row r="16" spans="1:16" s="36" customFormat="1" ht="38" customHeight="1">
      <c r="A16" s="35" t="s">
        <v>62</v>
      </c>
      <c r="B16" s="130" t="s">
        <v>39</v>
      </c>
      <c r="C16" s="130"/>
      <c r="D16" s="130"/>
      <c r="E16" s="130"/>
      <c r="F16" s="130"/>
      <c r="G16" s="130"/>
      <c r="H16" s="130"/>
      <c r="I16" s="130"/>
      <c r="J16" s="130"/>
      <c r="K16" s="130"/>
      <c r="L16" s="130"/>
      <c r="M16" s="130"/>
      <c r="N16" s="130"/>
      <c r="O16" s="130"/>
      <c r="P16" s="130"/>
    </row>
    <row r="17" spans="1:16" s="36" customFormat="1" ht="22" customHeight="1">
      <c r="A17" s="35" t="s">
        <v>63</v>
      </c>
      <c r="B17" s="131" t="s">
        <v>42</v>
      </c>
      <c r="C17" s="131"/>
      <c r="D17" s="131"/>
      <c r="E17" s="131"/>
      <c r="F17" s="131"/>
      <c r="G17" s="131"/>
      <c r="H17" s="131"/>
      <c r="I17" s="131"/>
      <c r="J17" s="131"/>
      <c r="K17" s="131"/>
      <c r="L17" s="131"/>
      <c r="M17" s="131"/>
      <c r="N17" s="131"/>
      <c r="O17" s="131"/>
      <c r="P17" s="131"/>
    </row>
  </sheetData>
  <mergeCells count="20">
    <mergeCell ref="N1:N2"/>
    <mergeCell ref="A1:A2"/>
    <mergeCell ref="B1:B2"/>
    <mergeCell ref="C1:C2"/>
    <mergeCell ref="D1:E1"/>
    <mergeCell ref="F1:G1"/>
    <mergeCell ref="H1:H2"/>
    <mergeCell ref="B16:P16"/>
    <mergeCell ref="B17:P17"/>
    <mergeCell ref="O1:O2"/>
    <mergeCell ref="P1:P2"/>
    <mergeCell ref="A12:K12"/>
    <mergeCell ref="M12:P12"/>
    <mergeCell ref="B14:P14"/>
    <mergeCell ref="B15:P15"/>
    <mergeCell ref="I1:I2"/>
    <mergeCell ref="J1:J2"/>
    <mergeCell ref="K1:K2"/>
    <mergeCell ref="L1:L2"/>
    <mergeCell ref="M1:M2"/>
  </mergeCells>
  <phoneticPr fontId="2" type="noConversion"/>
  <printOptions horizontalCentered="1"/>
  <pageMargins left="0.39370078740157483" right="0.39370078740157483" top="0.98425196850393704" bottom="0.78740157480314965" header="0.47244094488188981" footer="0.39370078740157483"/>
  <pageSetup paperSize="9" scale="95" orientation="landscape" errors="blank" horizontalDpi="300" verticalDpi="300" r:id="rId1"/>
  <headerFooter alignWithMargins="0">
    <oddHeader>&amp;L&amp;"微軟正黑體,粗體"&amp;16附件四&amp;C&amp;"微軟正黑體,粗體"&amp;16 &amp;U114年度&amp;U　編制內職員薪資差額執行表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5</vt:i4>
      </vt:variant>
    </vt:vector>
  </HeadingPairs>
  <TitlesOfParts>
    <vt:vector size="13" baseType="lpstr">
      <vt:lpstr>封面</vt:lpstr>
      <vt:lpstr>目錄</vt:lpstr>
      <vt:lpstr>附件一執行說明</vt:lpstr>
      <vt:lpstr>附件二教師本俸</vt:lpstr>
      <vt:lpstr>附件三之(一)學研-助理教授以上</vt:lpstr>
      <vt:lpstr>附件三之(二)學研-講師.助教</vt:lpstr>
      <vt:lpstr>附件四主管加給</vt:lpstr>
      <vt:lpstr>附件五職員</vt:lpstr>
      <vt:lpstr>附件二教師本俸!Print_Titles</vt:lpstr>
      <vt:lpstr>'附件三之(一)學研-助理教授以上'!Print_Titles</vt:lpstr>
      <vt:lpstr>'附件三之(二)學研-講師.助教'!Print_Titles</vt:lpstr>
      <vt:lpstr>附件五職員!Print_Titles</vt:lpstr>
      <vt:lpstr>附件四主管加給!Print_Titles</vt:lpstr>
    </vt:vector>
  </TitlesOfParts>
  <Company>教育部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moejsmpc</dc:creator>
  <cp:lastModifiedBy>林惠玲</cp:lastModifiedBy>
  <cp:lastPrinted>2025-05-26T00:51:35Z</cp:lastPrinted>
  <dcterms:created xsi:type="dcterms:W3CDTF">2002-11-06T05:28:16Z</dcterms:created>
  <dcterms:modified xsi:type="dcterms:W3CDTF">2025-05-26T01:48:12Z</dcterms:modified>
</cp:coreProperties>
</file>