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730"/>
  <workbookPr codeName="ThisWorkbook" defaultThemeVersion="124226"/>
  <mc:AlternateContent xmlns:mc="http://schemas.openxmlformats.org/markup-compatibility/2006">
    <mc:Choice Requires="x15">
      <x15ac:absPath xmlns:x15ac="http://schemas.microsoft.com/office/spreadsheetml/2010/11/ac" url="E:\0私立技專獎補助\114技專審查\05其他\雲科大獎勵補助小組\"/>
    </mc:Choice>
  </mc:AlternateContent>
  <xr:revisionPtr revIDLastSave="0" documentId="13_ncr:1_{3692B7EA-5F77-4048-BA0F-9831444B3480}" xr6:coauthVersionLast="47" xr6:coauthVersionMax="47" xr10:uidLastSave="{00000000-0000-0000-0000-000000000000}"/>
  <bookViews>
    <workbookView xWindow="-110" yWindow="-110" windowWidth="19420" windowHeight="10420" tabRatio="815" xr2:uid="{00000000-000D-0000-FFFF-FFFF00000000}"/>
  </bookViews>
  <sheets>
    <sheet name="封面" sheetId="6" r:id="rId1"/>
    <sheet name="目錄" sheetId="23" r:id="rId2"/>
    <sheet name="附件一執行說明" sheetId="28" r:id="rId3"/>
    <sheet name="附件二教師本俸" sheetId="24" r:id="rId4"/>
    <sheet name="附件三之(一)學研-助理教授以上" sheetId="32" r:id="rId5"/>
    <sheet name="附件三之(二)學研-講師.助教" sheetId="33" r:id="rId6"/>
    <sheet name="附件四主管加給" sheetId="34" r:id="rId7"/>
    <sheet name="附件五職員" sheetId="35" r:id="rId8"/>
  </sheets>
  <definedNames>
    <definedName name="_xlnm.Print_Titles" localSheetId="3">附件二教師本俸!$1:$1</definedName>
    <definedName name="_xlnm.Print_Titles" localSheetId="4">'附件三之(一)學研-助理教授以上'!$1:$1</definedName>
    <definedName name="_xlnm.Print_Titles" localSheetId="5">'附件三之(二)學研-講師.助教'!$1:$1</definedName>
    <definedName name="_xlnm.Print_Titles" localSheetId="7">附件五職員!$1:$1</definedName>
    <definedName name="_xlnm.Print_Titles" localSheetId="6">附件四主管加給!$1:$1</definedName>
  </definedNames>
  <calcPr calcId="191029"/>
</workbook>
</file>

<file path=xl/calcChain.xml><?xml version="1.0" encoding="utf-8"?>
<calcChain xmlns="http://schemas.openxmlformats.org/spreadsheetml/2006/main">
  <c r="L11" i="35" l="1"/>
  <c r="H11" i="35"/>
  <c r="I11" i="35" s="1"/>
  <c r="H10" i="35"/>
  <c r="L10" i="35" s="1"/>
  <c r="I9" i="35"/>
  <c r="H9" i="35"/>
  <c r="L9" i="35" s="1"/>
  <c r="H8" i="35"/>
  <c r="L8" i="35" s="1"/>
  <c r="L7" i="35"/>
  <c r="H7" i="35"/>
  <c r="I7" i="35" s="1"/>
  <c r="H6" i="35"/>
  <c r="L6" i="35" s="1"/>
  <c r="H5" i="35"/>
  <c r="I5" i="35" s="1"/>
  <c r="H4" i="35"/>
  <c r="L4" i="35" s="1"/>
  <c r="H3" i="35"/>
  <c r="I3" i="35" s="1"/>
  <c r="L4" i="34"/>
  <c r="L3" i="34"/>
  <c r="H11" i="34"/>
  <c r="L11" i="34" s="1"/>
  <c r="I10" i="34"/>
  <c r="H10" i="34"/>
  <c r="L10" i="34" s="1"/>
  <c r="H9" i="34"/>
  <c r="L9" i="34" s="1"/>
  <c r="H8" i="34"/>
  <c r="I8" i="34" s="1"/>
  <c r="H7" i="34"/>
  <c r="L7" i="34" s="1"/>
  <c r="H6" i="34"/>
  <c r="L6" i="34" s="1"/>
  <c r="H5" i="34"/>
  <c r="L5" i="34" s="1"/>
  <c r="H4" i="34"/>
  <c r="I4" i="34" s="1"/>
  <c r="H3" i="34"/>
  <c r="H11" i="33"/>
  <c r="L11" i="33" s="1"/>
  <c r="H10" i="33"/>
  <c r="L10" i="33" s="1"/>
  <c r="H9" i="33"/>
  <c r="L9" i="33" s="1"/>
  <c r="L8" i="33"/>
  <c r="I8" i="33"/>
  <c r="H8" i="33"/>
  <c r="H7" i="33"/>
  <c r="L7" i="33" s="1"/>
  <c r="H6" i="33"/>
  <c r="I6" i="33" s="1"/>
  <c r="H5" i="33"/>
  <c r="L5" i="33" s="1"/>
  <c r="I4" i="33"/>
  <c r="H4" i="33"/>
  <c r="L4" i="33" s="1"/>
  <c r="H3" i="33"/>
  <c r="L3" i="33" s="1"/>
  <c r="H11" i="32"/>
  <c r="L11" i="32" s="1"/>
  <c r="H10" i="32"/>
  <c r="L10" i="32" s="1"/>
  <c r="H9" i="32"/>
  <c r="I9" i="32" s="1"/>
  <c r="H8" i="32"/>
  <c r="L8" i="32" s="1"/>
  <c r="H7" i="32"/>
  <c r="L7" i="32" s="1"/>
  <c r="H6" i="32"/>
  <c r="L6" i="32" s="1"/>
  <c r="H5" i="32"/>
  <c r="L5" i="32" s="1"/>
  <c r="H4" i="32"/>
  <c r="L4" i="32" s="1"/>
  <c r="H3" i="32"/>
  <c r="L3" i="32" s="1"/>
  <c r="L4" i="24"/>
  <c r="L3" i="24"/>
  <c r="I4" i="24"/>
  <c r="I5" i="24"/>
  <c r="I6" i="24"/>
  <c r="I7" i="24"/>
  <c r="I8" i="24"/>
  <c r="I9" i="24"/>
  <c r="I10" i="24"/>
  <c r="I11" i="24"/>
  <c r="I3" i="24"/>
  <c r="H4" i="24"/>
  <c r="L3" i="35" l="1"/>
  <c r="I8" i="35"/>
  <c r="L5" i="35"/>
  <c r="L12" i="35" s="1"/>
  <c r="I6" i="35"/>
  <c r="I4" i="35"/>
  <c r="I10" i="35"/>
  <c r="L12" i="34"/>
  <c r="L8" i="34"/>
  <c r="I9" i="34"/>
  <c r="I6" i="34"/>
  <c r="I3" i="34"/>
  <c r="I7" i="34"/>
  <c r="I11" i="34"/>
  <c r="I5" i="34"/>
  <c r="I9" i="33"/>
  <c r="I10" i="33"/>
  <c r="L6" i="33"/>
  <c r="L12" i="33" s="1"/>
  <c r="I3" i="33"/>
  <c r="I7" i="33"/>
  <c r="I11" i="33"/>
  <c r="I5" i="33"/>
  <c r="I4" i="32"/>
  <c r="I5" i="32"/>
  <c r="L9" i="32"/>
  <c r="L12" i="32" s="1"/>
  <c r="I10" i="32"/>
  <c r="I11" i="32"/>
  <c r="I8" i="32"/>
  <c r="I6" i="32"/>
  <c r="I3" i="32"/>
  <c r="I7" i="32"/>
  <c r="J8" i="6"/>
  <c r="J9" i="6"/>
  <c r="G5" i="6"/>
  <c r="G13" i="6"/>
  <c r="H3" i="24" l="1"/>
  <c r="J7" i="6"/>
  <c r="J6" i="6"/>
  <c r="J5" i="6"/>
  <c r="J4" i="6"/>
  <c r="H5" i="24"/>
  <c r="H6" i="24"/>
  <c r="H7" i="24"/>
  <c r="H8" i="24"/>
  <c r="H9" i="24"/>
  <c r="H10" i="24"/>
  <c r="H11" i="24"/>
  <c r="F16" i="6" l="1"/>
  <c r="D5" i="6" s="1"/>
  <c r="L5" i="24" l="1"/>
  <c r="L6" i="24"/>
  <c r="L7" i="24"/>
  <c r="L8" i="24"/>
  <c r="L9" i="24"/>
  <c r="L10" i="24"/>
  <c r="L11" i="24"/>
  <c r="L12" i="24" l="1"/>
  <c r="G15" i="6"/>
  <c r="G14" i="6"/>
  <c r="G12" i="6"/>
  <c r="G11" i="6"/>
</calcChain>
</file>

<file path=xl/sharedStrings.xml><?xml version="1.0" encoding="utf-8"?>
<sst xmlns="http://schemas.openxmlformats.org/spreadsheetml/2006/main" count="264" uniqueCount="116">
  <si>
    <t>(1)</t>
    <phoneticPr fontId="2" type="noConversion"/>
  </si>
  <si>
    <t>(2)</t>
    <phoneticPr fontId="2" type="noConversion"/>
  </si>
  <si>
    <t>(3)</t>
    <phoneticPr fontId="2" type="noConversion"/>
  </si>
  <si>
    <t>(4)</t>
    <phoneticPr fontId="2" type="noConversion"/>
  </si>
  <si>
    <t>比率</t>
  </si>
  <si>
    <t>執行成果件數</t>
    <phoneticPr fontId="2" type="noConversion"/>
  </si>
  <si>
    <t>補助經費</t>
    <phoneticPr fontId="2" type="noConversion"/>
  </si>
  <si>
    <t>數量</t>
    <phoneticPr fontId="2" type="noConversion"/>
  </si>
  <si>
    <t>單位</t>
    <phoneticPr fontId="2" type="noConversion"/>
  </si>
  <si>
    <t>人</t>
    <phoneticPr fontId="2" type="noConversion"/>
  </si>
  <si>
    <t>二、執行成果彙整表</t>
    <phoneticPr fontId="2" type="noConversion"/>
  </si>
  <si>
    <t>編制內職員薪資差額執行表</t>
    <phoneticPr fontId="2" type="noConversion"/>
  </si>
  <si>
    <t>資料名稱</t>
    <phoneticPr fontId="2" type="noConversion"/>
  </si>
  <si>
    <t>頁碼</t>
    <phoneticPr fontId="2" type="noConversion"/>
  </si>
  <si>
    <t>附件一</t>
    <phoneticPr fontId="2" type="noConversion"/>
  </si>
  <si>
    <t>附件二</t>
    <phoneticPr fontId="2" type="noConversion"/>
  </si>
  <si>
    <t>附件四</t>
    <phoneticPr fontId="2" type="noConversion"/>
  </si>
  <si>
    <t>學校名稱</t>
    <phoneticPr fontId="2" type="noConversion"/>
  </si>
  <si>
    <t>附件：</t>
  </si>
  <si>
    <t>A.核定金額</t>
    <phoneticPr fontId="2" type="noConversion"/>
  </si>
  <si>
    <t>備註</t>
    <phoneticPr fontId="2" type="noConversion"/>
  </si>
  <si>
    <t>注意事項：</t>
    <phoneticPr fontId="2" type="noConversion"/>
  </si>
  <si>
    <t>金額</t>
    <phoneticPr fontId="2" type="noConversion"/>
  </si>
  <si>
    <t>合計</t>
    <phoneticPr fontId="2" type="noConversion"/>
  </si>
  <si>
    <t>學校名稱
(請加蓋學校關防)</t>
    <phoneticPr fontId="2" type="noConversion"/>
  </si>
  <si>
    <t>校長簽章</t>
    <phoneticPr fontId="2" type="noConversion"/>
  </si>
  <si>
    <t>填表單位</t>
  </si>
  <si>
    <t>單位主管簽章</t>
  </si>
  <si>
    <t>填表日期</t>
    <phoneticPr fontId="2" type="noConversion"/>
  </si>
  <si>
    <t>請將成果報告依序排列裝訂成冊、編製目錄，並加蓋關防。</t>
    <phoneticPr fontId="2" type="noConversion"/>
  </si>
  <si>
    <t>調整前</t>
    <phoneticPr fontId="2" type="noConversion"/>
  </si>
  <si>
    <t>調整後</t>
    <phoneticPr fontId="2" type="noConversion"/>
  </si>
  <si>
    <t>每月薪資</t>
    <phoneticPr fontId="2" type="noConversion"/>
  </si>
  <si>
    <t>序號</t>
    <phoneticPr fontId="2" type="noConversion"/>
  </si>
  <si>
    <t>系所/職級</t>
    <phoneticPr fontId="2" type="noConversion"/>
  </si>
  <si>
    <t>傳票日期</t>
    <phoneticPr fontId="2" type="noConversion"/>
  </si>
  <si>
    <t>原始憑證冊编號</t>
    <phoneticPr fontId="2" type="noConversion"/>
  </si>
  <si>
    <t>註1：</t>
    <phoneticPr fontId="2" type="noConversion"/>
  </si>
  <si>
    <r>
      <t xml:space="preserve">教師姓名
</t>
    </r>
    <r>
      <rPr>
        <sz val="11"/>
        <color rgb="FFFF0000"/>
        <rFont val="微軟正黑體"/>
        <family val="2"/>
        <charset val="136"/>
      </rPr>
      <t>註1</t>
    </r>
    <phoneticPr fontId="2" type="noConversion"/>
  </si>
  <si>
    <r>
      <t>「付款完成日」請填實際撥付款項日期－以</t>
    </r>
    <r>
      <rPr>
        <b/>
        <u/>
        <sz val="11"/>
        <color indexed="10"/>
        <rFont val="微軟正黑體"/>
        <family val="2"/>
        <charset val="136"/>
      </rPr>
      <t>實際轉帳日</t>
    </r>
    <r>
      <rPr>
        <sz val="11"/>
        <rFont val="微軟正黑體"/>
        <family val="2"/>
        <charset val="136"/>
      </rPr>
      <t>或</t>
    </r>
    <r>
      <rPr>
        <b/>
        <u/>
        <sz val="11"/>
        <color indexed="10"/>
        <rFont val="微軟正黑體"/>
        <family val="2"/>
        <charset val="136"/>
      </rPr>
      <t>支票到期日</t>
    </r>
    <r>
      <rPr>
        <sz val="11"/>
        <rFont val="微軟正黑體"/>
        <family val="2"/>
        <charset val="136"/>
      </rPr>
      <t>為認定基準，作成轉帳或付款傳票不屬於付款完成。本項經費在12月31日前，尚未發生債務關係或契約責任者，應即停止支用，其已發生之債務關係或契約責任者（已於12月31日前做應付傳票），應於次年1月15日截止支付。</t>
    </r>
    <phoneticPr fontId="2" type="noConversion"/>
  </si>
  <si>
    <t>1
(範例)</t>
    <phoneticPr fontId="2" type="noConversion"/>
  </si>
  <si>
    <t>張三</t>
    <phoneticPr fontId="2" type="noConversion"/>
  </si>
  <si>
    <t>表列「範例」僅供學校參考，填表時請自行刪除範例內容，並依學校實際執行情形填寫。表格如不敷使用，請自行增列。</t>
    <phoneticPr fontId="2" type="noConversion"/>
  </si>
  <si>
    <r>
      <t xml:space="preserve">姓名
</t>
    </r>
    <r>
      <rPr>
        <sz val="11"/>
        <color rgb="FFFF0000"/>
        <rFont val="微軟正黑體"/>
        <family val="2"/>
        <charset val="136"/>
      </rPr>
      <t>註1</t>
    </r>
    <phoneticPr fontId="2" type="noConversion"/>
  </si>
  <si>
    <t>李四</t>
    <phoneticPr fontId="2" type="noConversion"/>
  </si>
  <si>
    <t>單位/職稱</t>
    <phoneticPr fontId="2" type="noConversion"/>
  </si>
  <si>
    <t>月支數額</t>
    <phoneticPr fontId="2" type="noConversion"/>
  </si>
  <si>
    <t>B014
B020
B007
B008
B002</t>
    <phoneticPr fontId="2" type="noConversion"/>
  </si>
  <si>
    <t>王五</t>
    <phoneticPr fontId="2" type="noConversion"/>
  </si>
  <si>
    <t>4.編制內職員薪資差額</t>
    <phoneticPr fontId="2" type="noConversion"/>
  </si>
  <si>
    <t>附件五</t>
    <phoneticPr fontId="2" type="noConversion"/>
  </si>
  <si>
    <t>每月本俸</t>
    <phoneticPr fontId="2" type="noConversion"/>
  </si>
  <si>
    <t>補助期間</t>
    <phoneticPr fontId="2" type="noConversion"/>
  </si>
  <si>
    <t>1～7月</t>
    <phoneticPr fontId="2" type="noConversion"/>
  </si>
  <si>
    <t>補助月份</t>
    <phoneticPr fontId="2" type="noConversion"/>
  </si>
  <si>
    <t>總計</t>
    <phoneticPr fontId="2" type="noConversion"/>
  </si>
  <si>
    <t>合計
補助金額</t>
    <phoneticPr fontId="2" type="noConversion"/>
  </si>
  <si>
    <t>8～12月</t>
    <phoneticPr fontId="2" type="noConversion"/>
  </si>
  <si>
    <t>結餘款(A-B)</t>
    <phoneticPr fontId="2" type="noConversion"/>
  </si>
  <si>
    <t>B.執行金額</t>
    <phoneticPr fontId="2" type="noConversion"/>
  </si>
  <si>
    <r>
      <t xml:space="preserve">付款完成日
</t>
    </r>
    <r>
      <rPr>
        <sz val="11"/>
        <color indexed="10"/>
        <rFont val="微軟正黑體"/>
        <family val="2"/>
        <charset val="136"/>
      </rPr>
      <t>註3</t>
    </r>
    <phoneticPr fontId="2" type="noConversion"/>
  </si>
  <si>
    <t>註2：</t>
    <phoneticPr fontId="2" type="noConversion"/>
  </si>
  <si>
    <t>註3：</t>
    <phoneticPr fontId="2" type="noConversion"/>
  </si>
  <si>
    <t>註4：</t>
    <phoneticPr fontId="2" type="noConversion"/>
  </si>
  <si>
    <r>
      <t>每月補助
差額</t>
    </r>
    <r>
      <rPr>
        <sz val="11"/>
        <color rgb="FFFF0000"/>
        <rFont val="微軟正黑體"/>
        <family val="2"/>
        <charset val="136"/>
      </rPr>
      <t>註2</t>
    </r>
    <phoneticPr fontId="2" type="noConversion"/>
  </si>
  <si>
    <t>學校應於次年2月28日前，將補助調薪增加差額成果報告，併同獎勵補助經費執行資料，上傳至各校網站後備文報部（附成果報告用印封面，毋須再將其他紙本資料報部），並繳回當年度結餘款，俾便考核運用成效。</t>
  </si>
  <si>
    <t>依「教育部獎勵補助私立技專校院整體發展經費核配及申請要點」第9點第(6)款規定，補助調薪增加差額經費應據實核支，採專款專帳管理，並依補助調薪增加差額成果報告格式辦理支用。</t>
  </si>
  <si>
    <t>註2：表格如不敷使用，請自行增列。</t>
    <phoneticPr fontId="2" type="noConversion"/>
  </si>
  <si>
    <t>【結餘款說明】</t>
    <phoneticPr fontId="2" type="noConversion"/>
  </si>
  <si>
    <t>【執行成果綜合說明】</t>
    <phoneticPr fontId="2" type="noConversion"/>
  </si>
  <si>
    <t>一、補助調薪增加差額經費說明</t>
    <phoneticPr fontId="2" type="noConversion"/>
  </si>
  <si>
    <t>註1：【結餘款說明】欄位請說明產生結餘款之具體原因；若無結餘款，則免填本欄。</t>
    <phoneticPr fontId="2" type="noConversion"/>
  </si>
  <si>
    <t>※「補助調薪增加差額經費」應專款專用，如有結餘款應全數繳回，並於《附件一》說明產生結餘款之具體原因。</t>
    <phoneticPr fontId="2" type="noConversion"/>
  </si>
  <si>
    <t>依「教育部補（捐）助及委辦經費核撥結報作業要點」第11點第(3)款規定，因故無法於原定期程內報核，應於期限截止前申請展延，並在同意可延展期限內，完成結報。</t>
    <phoneticPr fontId="2" type="noConversion"/>
  </si>
  <si>
    <t>1.教師本俸差額</t>
    <phoneticPr fontId="2" type="noConversion"/>
  </si>
  <si>
    <t>教師本俸差額執行表</t>
    <phoneticPr fontId="2" type="noConversion"/>
  </si>
  <si>
    <t>主管加給差額執行表</t>
    <phoneticPr fontId="2" type="noConversion"/>
  </si>
  <si>
    <t>2.學術研究加給差額</t>
    <phoneticPr fontId="2" type="noConversion"/>
  </si>
  <si>
    <r>
      <t>依教育部113年11月11日臺教高(三)字第1132203159號函，教師本俸之補助對象包含</t>
    </r>
    <r>
      <rPr>
        <b/>
        <u/>
        <sz val="11"/>
        <color rgb="FF0000FF"/>
        <rFont val="微軟正黑體"/>
        <family val="2"/>
        <charset val="136"/>
      </rPr>
      <t>編制內專任教師、專案教師</t>
    </r>
    <r>
      <rPr>
        <sz val="11"/>
        <rFont val="微軟正黑體"/>
        <family val="2"/>
        <charset val="136"/>
      </rPr>
      <t>。</t>
    </r>
    <phoneticPr fontId="2" type="noConversion"/>
  </si>
  <si>
    <t>助理教授以上</t>
    <phoneticPr fontId="2" type="noConversion"/>
  </si>
  <si>
    <t>講師及助教</t>
    <phoneticPr fontId="2" type="noConversion"/>
  </si>
  <si>
    <t>附件三之(一)</t>
    <phoneticPr fontId="2" type="noConversion"/>
  </si>
  <si>
    <t>附件三之(二)</t>
    <phoneticPr fontId="2" type="noConversion"/>
  </si>
  <si>
    <t>學術研究加給（助理教授以上）差額執行表</t>
    <phoneticPr fontId="2" type="noConversion"/>
  </si>
  <si>
    <t>學術研究加給（講師及助教）差額執行表</t>
    <phoneticPr fontId="2" type="noConversion"/>
  </si>
  <si>
    <t>執行成果及結餘款說明</t>
    <phoneticPr fontId="2" type="noConversion"/>
  </si>
  <si>
    <t>調薪基準年</t>
    <phoneticPr fontId="2" type="noConversion"/>
  </si>
  <si>
    <t>1～3月</t>
    <phoneticPr fontId="2" type="noConversion"/>
  </si>
  <si>
    <t>D004
D003
D006</t>
    <phoneticPr fontId="2" type="noConversion"/>
  </si>
  <si>
    <t>2
(範例)</t>
    <phoneticPr fontId="2" type="noConversion"/>
  </si>
  <si>
    <t>工業設計系/教授</t>
    <phoneticPr fontId="2" type="noConversion"/>
  </si>
  <si>
    <t>企業管理系/教授</t>
    <phoneticPr fontId="2" type="noConversion"/>
  </si>
  <si>
    <t>獲補助之
調薪差幅</t>
    <phoneticPr fontId="2" type="noConversion"/>
  </si>
  <si>
    <t>114.1.15
114.2.15
114.3.15</t>
  </si>
  <si>
    <r>
      <t>依教育部113年11月11日臺教高(三)字第1132203159號函，學術研究加給之補助對象包含</t>
    </r>
    <r>
      <rPr>
        <b/>
        <u/>
        <sz val="11"/>
        <color rgb="FF0000FF"/>
        <rFont val="微軟正黑體"/>
        <family val="2"/>
        <charset val="136"/>
      </rPr>
      <t>編制內專任教師、專案教師</t>
    </r>
    <r>
      <rPr>
        <sz val="11"/>
        <rFont val="微軟正黑體"/>
        <family val="2"/>
        <charset val="136"/>
      </rPr>
      <t>。</t>
    </r>
    <phoneticPr fontId="2" type="noConversion"/>
  </si>
  <si>
    <r>
      <rPr>
        <b/>
        <u/>
        <sz val="11"/>
        <color rgb="FF0000FF"/>
        <rFont val="微軟正黑體"/>
        <family val="2"/>
        <charset val="136"/>
      </rPr>
      <t>調薪基準以學校函復教育部113年11月11日臺教高(三)字第1132203159號函之調查表辦理</t>
    </r>
    <r>
      <rPr>
        <sz val="11"/>
        <rFont val="微軟正黑體"/>
        <family val="2"/>
        <charset val="136"/>
      </rPr>
      <t>，每月補助差額為調整前、後之教師本俸差額。舉例而言，若學校於111、113、114年皆有配合政府政策調薪，並填列於該調查表中，本項經費即可支用於114與110年之薪資差額。亦即，其調整前本俸可採110、112或113年之基準；調整後本俸可採112、113或114年之基準。</t>
    </r>
    <phoneticPr fontId="2" type="noConversion"/>
  </si>
  <si>
    <r>
      <rPr>
        <b/>
        <u/>
        <sz val="11"/>
        <color rgb="FF0000FF"/>
        <rFont val="微軟正黑體"/>
        <family val="2"/>
        <charset val="136"/>
      </rPr>
      <t>調薪基準以學校函復教育部113年11月11日臺教高(三)字第1132203159號函之調查表辦理</t>
    </r>
    <r>
      <rPr>
        <sz val="11"/>
        <rFont val="微軟正黑體"/>
        <family val="2"/>
        <charset val="136"/>
      </rPr>
      <t>，每月補助差額為調整前、後之學術研究加給差額。舉例而言，若學校於111、113、114年皆有配合政府政策調薪，並填列於該調查表中，本項經費即可支用於114與110年之薪資差額。亦即，其調整前學術研究加給可採110、112或113年之基準；調整後學術研究加給可採112、113或114年之基準。</t>
    </r>
    <phoneticPr fontId="2" type="noConversion"/>
  </si>
  <si>
    <t>趙六</t>
    <phoneticPr fontId="2" type="noConversion"/>
  </si>
  <si>
    <t>國際貿易系/講師</t>
    <phoneticPr fontId="2" type="noConversion"/>
  </si>
  <si>
    <t>機械工程系/講師</t>
    <phoneticPr fontId="2" type="noConversion"/>
  </si>
  <si>
    <t>孫七</t>
    <phoneticPr fontId="2" type="noConversion"/>
  </si>
  <si>
    <t>周八</t>
    <phoneticPr fontId="2" type="noConversion"/>
  </si>
  <si>
    <t>校長室/校長</t>
    <phoneticPr fontId="2" type="noConversion"/>
  </si>
  <si>
    <r>
      <t>依教育部113年11月11日臺教高(三)字第1132203159號函，本項經費之補助對象包含</t>
    </r>
    <r>
      <rPr>
        <b/>
        <u/>
        <sz val="11"/>
        <color rgb="FF0000FF"/>
        <rFont val="微軟正黑體"/>
        <family val="2"/>
        <charset val="136"/>
      </rPr>
      <t>編制內專任教師、專案教師、編制內職員</t>
    </r>
    <r>
      <rPr>
        <sz val="11"/>
        <rFont val="微軟正黑體"/>
        <family val="2"/>
        <charset val="136"/>
      </rPr>
      <t>。</t>
    </r>
    <phoneticPr fontId="2" type="noConversion"/>
  </si>
  <si>
    <r>
      <rPr>
        <b/>
        <u/>
        <sz val="11"/>
        <color rgb="FF0000FF"/>
        <rFont val="微軟正黑體"/>
        <family val="2"/>
        <charset val="136"/>
      </rPr>
      <t>調薪基準以學校函復教育部113年11月11日臺教高(三)字第1132203159號函之調查表辦理</t>
    </r>
    <r>
      <rPr>
        <sz val="11"/>
        <rFont val="微軟正黑體"/>
        <family val="2"/>
        <charset val="136"/>
      </rPr>
      <t>，每月補助差額為調整前、後之主管加給差額。舉例而言，若學校於111、113、114年皆有配合政府政策調薪，並填列於該調查表中，本項經費即可支用於114與110年之薪資差額。亦即，其調整前主管加給可採110、112或113年之基準；調整後主管加給可採112、113或114年之基準。</t>
    </r>
    <phoneticPr fontId="2" type="noConversion"/>
  </si>
  <si>
    <t>電算中心/主任</t>
    <phoneticPr fontId="2" type="noConversion"/>
  </si>
  <si>
    <t>114.8.15
114.9.15
114.10.15
114.11.15
114.12.15</t>
  </si>
  <si>
    <t>C014
C020
C007
C008
C002
C006
C012</t>
    <phoneticPr fontId="2" type="noConversion"/>
  </si>
  <si>
    <t>114.1.15
114.2.15
114.3.15
114.4.15
114.5.15
114.6.15
114.7.15</t>
  </si>
  <si>
    <t>吳九</t>
    <phoneticPr fontId="2" type="noConversion"/>
  </si>
  <si>
    <t>鄭十</t>
    <phoneticPr fontId="2" type="noConversion"/>
  </si>
  <si>
    <t>校長室/秘書</t>
    <phoneticPr fontId="2" type="noConversion"/>
  </si>
  <si>
    <t>總務處保管組/辦事員</t>
    <phoneticPr fontId="2" type="noConversion"/>
  </si>
  <si>
    <r>
      <t>依教育部113年11月11日臺教高(三)字第1132203159號函，本項經費之補助對象為</t>
    </r>
    <r>
      <rPr>
        <b/>
        <u/>
        <sz val="11"/>
        <color rgb="FF0000FF"/>
        <rFont val="微軟正黑體"/>
        <family val="2"/>
        <charset val="136"/>
      </rPr>
      <t>編制內職員（不含編制外職員），包含本俸、專業加給，不含主管加給</t>
    </r>
    <r>
      <rPr>
        <sz val="11"/>
        <rFont val="微軟正黑體"/>
        <family val="2"/>
        <charset val="136"/>
      </rPr>
      <t>。</t>
    </r>
    <phoneticPr fontId="2" type="noConversion"/>
  </si>
  <si>
    <r>
      <rPr>
        <b/>
        <u/>
        <sz val="11"/>
        <color rgb="FF0000FF"/>
        <rFont val="微軟正黑體"/>
        <family val="2"/>
        <charset val="136"/>
      </rPr>
      <t>調薪基準以學校函復教育部113年11月11日臺教高(三)字第1132203159號函之調查表辦理</t>
    </r>
    <r>
      <rPr>
        <sz val="11"/>
        <rFont val="微軟正黑體"/>
        <family val="2"/>
        <charset val="136"/>
      </rPr>
      <t>，每月補助差額為調整前、後之職員薪資差額。舉例而言，若學校於111、113、114年皆有配合政府政策調薪，並填列於該調查表中，本項經費即可支用於114與110年之薪資差額。亦即，其調整前職員薪資可採110、112或113年之基準；調整後職員薪資可採112、113或114年之基準。</t>
    </r>
    <phoneticPr fontId="2" type="noConversion"/>
  </si>
  <si>
    <t>3.主管加給差額</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</si>
</sst>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76" formatCode="&quot;$&quot;#,##0;[Red]&quot;$&quot;#,##0"/>
    <numFmt numFmtId="177" formatCode="#,##0_);[Red]\(#,##0\)"/>
    <numFmt numFmtId="178" formatCode="#,##0;[Red]#,##0"/>
  </numFmts>
  <fonts count="17">
    <font>
      <sz val="12"/>
      <name val="新細明體"/>
      <family val="1"/>
      <charset val="136"/>
    </font>
    <font>
      <sz val="12"/>
      <name val="新細明體"/>
      <family val="1"/>
      <charset val="136"/>
    </font>
    <font>
      <sz val="9"/>
      <name val="新細明體"/>
      <family val="1"/>
      <charset val="136"/>
    </font>
    <font>
      <sz val="14"/>
      <name val="微軟正黑體"/>
      <family val="2"/>
      <charset val="136"/>
    </font>
    <font>
      <b/>
      <sz val="14"/>
      <name val="微軟正黑體"/>
      <family val="2"/>
      <charset val="136"/>
    </font>
    <font>
      <b/>
      <sz val="12"/>
      <name val="微軟正黑體"/>
      <family val="2"/>
      <charset val="136"/>
    </font>
    <font>
      <sz val="12"/>
      <name val="微軟正黑體"/>
      <family val="2"/>
      <charset val="136"/>
    </font>
    <font>
      <b/>
      <sz val="11"/>
      <name val="微軟正黑體"/>
      <family val="2"/>
      <charset val="136"/>
    </font>
    <font>
      <sz val="11"/>
      <name val="微軟正黑體"/>
      <family val="2"/>
      <charset val="136"/>
    </font>
    <font>
      <sz val="11"/>
      <color indexed="10"/>
      <name val="微軟正黑體"/>
      <family val="2"/>
      <charset val="136"/>
    </font>
    <font>
      <b/>
      <u/>
      <sz val="11"/>
      <color indexed="10"/>
      <name val="微軟正黑體"/>
      <family val="2"/>
      <charset val="136"/>
    </font>
    <font>
      <sz val="11"/>
      <color rgb="FFFF0000"/>
      <name val="微軟正黑體"/>
      <family val="2"/>
      <charset val="136"/>
    </font>
    <font>
      <sz val="11"/>
      <color theme="0" tint="-0.34998626667073579"/>
      <name val="微軟正黑體"/>
      <family val="2"/>
      <charset val="136"/>
    </font>
    <font>
      <b/>
      <u/>
      <sz val="11"/>
      <color rgb="FF0000FF"/>
      <name val="微軟正黑體"/>
      <family val="2"/>
      <charset val="136"/>
    </font>
    <font>
      <sz val="13"/>
      <name val="微軟正黑體"/>
      <family val="2"/>
      <charset val="136"/>
    </font>
    <font>
      <b/>
      <sz val="15"/>
      <name val="微軟正黑體"/>
      <family val="2"/>
      <charset val="136"/>
    </font>
    <font>
      <sz val="15"/>
      <name val="微軟正黑體"/>
      <family val="2"/>
      <charset val="136"/>
    </font>
  </fonts>
  <fills count="4">
    <fill>
      <patternFill patternType="none"/>
    </fill>
    <fill>
      <patternFill patternType="gray125"/>
    </fill>
    <fill>
      <patternFill patternType="solid">
        <fgColor indexed="27"/>
        <bgColor indexed="64"/>
      </patternFill>
    </fill>
    <fill>
      <patternFill patternType="solid">
        <fgColor rgb="FFCCFFFF"/>
        <bgColor indexed="64"/>
      </patternFill>
    </fill>
  </fills>
  <borders count="69">
    <border>
      <left/>
      <right/>
      <top/>
      <bottom/>
      <diagonal/>
    </border>
    <border>
      <left style="thin">
        <color indexed="64"/>
      </left>
      <right style="double">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style="double">
        <color indexed="64"/>
      </left>
      <right style="thin">
        <color indexed="64"/>
      </right>
      <top style="double">
        <color indexed="64"/>
      </top>
      <bottom style="medium">
        <color indexed="64"/>
      </bottom>
      <diagonal/>
    </border>
    <border>
      <left style="thin">
        <color indexed="64"/>
      </left>
      <right style="double">
        <color indexed="64"/>
      </right>
      <top style="thin">
        <color indexed="64"/>
      </top>
      <bottom style="double">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double">
        <color indexed="64"/>
      </right>
      <top style="thin">
        <color indexed="64"/>
      </top>
      <bottom style="thin">
        <color indexed="64"/>
      </bottom>
      <diagonal/>
    </border>
    <border>
      <left style="thin">
        <color indexed="64"/>
      </left>
      <right style="thin">
        <color indexed="64"/>
      </right>
      <top style="double">
        <color indexed="64"/>
      </top>
      <bottom style="medium">
        <color indexed="64"/>
      </bottom>
      <diagonal/>
    </border>
    <border>
      <left style="thin">
        <color indexed="64"/>
      </left>
      <right style="double">
        <color indexed="64"/>
      </right>
      <top style="double">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style="double">
        <color indexed="64"/>
      </right>
      <top/>
      <bottom style="double">
        <color indexed="64"/>
      </bottom>
      <diagonal/>
    </border>
    <border>
      <left style="thin">
        <color indexed="64"/>
      </left>
      <right style="double">
        <color indexed="64"/>
      </right>
      <top style="double">
        <color indexed="64"/>
      </top>
      <bottom/>
      <diagonal/>
    </border>
    <border>
      <left style="thin">
        <color indexed="64"/>
      </left>
      <right style="double">
        <color indexed="64"/>
      </right>
      <top/>
      <bottom style="medium">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right style="double">
        <color indexed="64"/>
      </right>
      <top style="double">
        <color indexed="64"/>
      </top>
      <bottom style="medium">
        <color indexed="64"/>
      </bottom>
      <diagonal/>
    </border>
    <border>
      <left/>
      <right/>
      <top style="double">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top style="thin">
        <color indexed="64"/>
      </top>
      <bottom style="double">
        <color indexed="64"/>
      </bottom>
      <diagonal/>
    </border>
    <border>
      <left style="thin">
        <color indexed="64"/>
      </left>
      <right style="double">
        <color indexed="64"/>
      </right>
      <top style="medium">
        <color indexed="64"/>
      </top>
      <bottom/>
      <diagonal/>
    </border>
    <border>
      <left style="thin">
        <color indexed="64"/>
      </left>
      <right style="double">
        <color indexed="64"/>
      </right>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double">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diagonal/>
    </border>
    <border>
      <left/>
      <right/>
      <top style="double">
        <color indexed="64"/>
      </top>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bottom style="double">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double">
        <color indexed="64"/>
      </right>
      <top style="medium">
        <color indexed="64"/>
      </top>
      <bottom style="thin">
        <color indexed="64"/>
      </bottom>
      <diagonal/>
    </border>
    <border>
      <left/>
      <right style="double">
        <color indexed="64"/>
      </right>
      <top style="thin">
        <color indexed="64"/>
      </top>
      <bottom style="double">
        <color indexed="64"/>
      </bottom>
      <diagonal/>
    </border>
    <border>
      <left/>
      <right style="thin">
        <color indexed="64"/>
      </right>
      <top style="double">
        <color indexed="64"/>
      </top>
      <bottom style="medium">
        <color indexed="64"/>
      </bottom>
      <diagonal/>
    </border>
    <border>
      <left style="double">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double">
        <color indexed="64"/>
      </left>
      <right style="thin">
        <color indexed="64"/>
      </right>
      <top style="thin">
        <color indexed="64"/>
      </top>
      <bottom style="double">
        <color indexed="64"/>
      </bottom>
      <diagonal/>
    </border>
    <border>
      <left style="double">
        <color indexed="64"/>
      </left>
      <right/>
      <top style="double">
        <color indexed="64"/>
      </top>
      <bottom/>
      <diagonal/>
    </border>
    <border>
      <left style="double">
        <color indexed="64"/>
      </left>
      <right/>
      <top/>
      <bottom style="medium">
        <color indexed="64"/>
      </bottom>
      <diagonal/>
    </border>
    <border>
      <left/>
      <right style="thin">
        <color indexed="64"/>
      </right>
      <top style="thin">
        <color indexed="64"/>
      </top>
      <bottom style="thin">
        <color indexed="64"/>
      </bottom>
      <diagonal/>
    </border>
    <border>
      <left/>
      <right style="medium">
        <color indexed="64"/>
      </right>
      <top style="double">
        <color indexed="64"/>
      </top>
      <bottom/>
      <diagonal/>
    </border>
    <border>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top style="double">
        <color indexed="64"/>
      </top>
      <bottom style="medium">
        <color indexed="64"/>
      </bottom>
      <diagonal/>
    </border>
    <border>
      <left style="double">
        <color indexed="64"/>
      </left>
      <right/>
      <top style="medium">
        <color indexed="64"/>
      </top>
      <bottom/>
      <diagonal/>
    </border>
    <border>
      <left style="double">
        <color indexed="64"/>
      </left>
      <right/>
      <top/>
      <bottom/>
      <diagonal/>
    </border>
    <border>
      <left style="double">
        <color indexed="64"/>
      </left>
      <right/>
      <top/>
      <bottom style="double">
        <color indexed="64"/>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alignment vertical="center"/>
    </xf>
  </cellStyleXfs>
  <cellXfs count="152">
    <xf numFmtId="0" fontId="0" fillId="0" borderId="0" xfId="0"/>
    <xf numFmtId="0" fontId="3" fillId="0" borderId="5" xfId="0" applyFont="1" applyBorder="1" applyAlignment="1">
      <alignment horizontal="center" vertical="center" wrapText="1"/>
    </xf>
    <xf numFmtId="0" fontId="3" fillId="0" borderId="0" xfId="0" applyFont="1" applyAlignment="1">
      <alignment vertical="center" wrapText="1"/>
    </xf>
    <xf numFmtId="0" fontId="3" fillId="0" borderId="5" xfId="0" applyFont="1" applyBorder="1" applyAlignment="1">
      <alignment vertical="center" wrapText="1"/>
    </xf>
    <xf numFmtId="0" fontId="4" fillId="0" borderId="5" xfId="0" applyFont="1" applyBorder="1" applyAlignment="1">
      <alignment horizontal="center" vertical="center" wrapText="1"/>
    </xf>
    <xf numFmtId="0" fontId="3" fillId="0" borderId="0" xfId="0" applyFont="1" applyAlignment="1">
      <alignment vertical="center"/>
    </xf>
    <xf numFmtId="0" fontId="3" fillId="0" borderId="0" xfId="0" applyFont="1"/>
    <xf numFmtId="0" fontId="3" fillId="0" borderId="8" xfId="0" applyFont="1" applyBorder="1" applyAlignment="1">
      <alignment horizontal="center" vertical="center"/>
    </xf>
    <xf numFmtId="176" fontId="3" fillId="0" borderId="0" xfId="0" applyNumberFormat="1" applyFont="1" applyAlignment="1">
      <alignment vertical="center"/>
    </xf>
    <xf numFmtId="0" fontId="3" fillId="0" borderId="10" xfId="0" applyFont="1" applyBorder="1" applyAlignment="1">
      <alignment horizontal="center" vertical="center"/>
    </xf>
    <xf numFmtId="0" fontId="3" fillId="0" borderId="11" xfId="0" applyFont="1" applyBorder="1" applyAlignment="1">
      <alignment horizontal="center" vertical="center"/>
    </xf>
    <xf numFmtId="177" fontId="3" fillId="0" borderId="5" xfId="0" applyNumberFormat="1" applyFont="1" applyBorder="1" applyAlignment="1">
      <alignment horizontal="right" vertical="center"/>
    </xf>
    <xf numFmtId="10" fontId="3" fillId="0" borderId="2" xfId="0" applyNumberFormat="1" applyFont="1" applyBorder="1" applyAlignment="1">
      <alignment horizontal="center" vertical="center"/>
    </xf>
    <xf numFmtId="10" fontId="3" fillId="2" borderId="2" xfId="0" applyNumberFormat="1" applyFont="1" applyFill="1" applyBorder="1" applyAlignment="1">
      <alignment horizontal="center" vertical="center"/>
    </xf>
    <xf numFmtId="10" fontId="3" fillId="2" borderId="5" xfId="0" applyNumberFormat="1" applyFont="1" applyFill="1" applyBorder="1" applyAlignment="1">
      <alignment horizontal="center" vertical="center"/>
    </xf>
    <xf numFmtId="177" fontId="3" fillId="3" borderId="19" xfId="0" applyNumberFormat="1" applyFont="1" applyFill="1" applyBorder="1" applyAlignment="1">
      <alignment horizontal="right" vertical="center"/>
    </xf>
    <xf numFmtId="10" fontId="3" fillId="2" borderId="19" xfId="0" applyNumberFormat="1" applyFont="1" applyFill="1" applyBorder="1" applyAlignment="1">
      <alignment horizontal="center" vertical="center"/>
    </xf>
    <xf numFmtId="0" fontId="6" fillId="0" borderId="0" xfId="0" applyFont="1" applyAlignment="1">
      <alignment vertical="top"/>
    </xf>
    <xf numFmtId="0" fontId="3" fillId="0" borderId="13" xfId="0" applyFont="1" applyBorder="1" applyAlignment="1">
      <alignment horizontal="center" vertical="center" shrinkToFit="1"/>
    </xf>
    <xf numFmtId="0" fontId="3" fillId="0" borderId="14" xfId="0" applyFont="1" applyBorder="1" applyAlignment="1">
      <alignment horizontal="center" vertical="center" shrinkToFit="1"/>
    </xf>
    <xf numFmtId="0" fontId="8" fillId="0" borderId="0" xfId="0" applyFont="1" applyAlignment="1">
      <alignment vertical="center"/>
    </xf>
    <xf numFmtId="3" fontId="8" fillId="0" borderId="0" xfId="0" applyNumberFormat="1" applyFont="1" applyAlignment="1">
      <alignment vertical="center"/>
    </xf>
    <xf numFmtId="0" fontId="5" fillId="0" borderId="5" xfId="0" applyFont="1" applyBorder="1" applyAlignment="1">
      <alignment horizontal="center" vertical="center"/>
    </xf>
    <xf numFmtId="0" fontId="6" fillId="0" borderId="0" xfId="0" applyFont="1" applyAlignment="1">
      <alignment vertical="center"/>
    </xf>
    <xf numFmtId="3" fontId="6" fillId="0" borderId="0" xfId="0" applyNumberFormat="1" applyFont="1" applyAlignment="1">
      <alignment vertical="center"/>
    </xf>
    <xf numFmtId="0" fontId="6" fillId="0" borderId="5" xfId="0" applyFont="1" applyBorder="1" applyAlignment="1">
      <alignment vertical="center"/>
    </xf>
    <xf numFmtId="0" fontId="8" fillId="0" borderId="0" xfId="0" applyFont="1" applyAlignment="1">
      <alignment horizontal="center" vertical="center"/>
    </xf>
    <xf numFmtId="177" fontId="8" fillId="0" borderId="5" xfId="1" applyNumberFormat="1" applyFont="1" applyBorder="1" applyAlignment="1">
      <alignment horizontal="center" vertical="center" wrapText="1"/>
    </xf>
    <xf numFmtId="0" fontId="8" fillId="0" borderId="5" xfId="0" applyFont="1" applyBorder="1" applyAlignment="1">
      <alignment horizontal="center" vertical="center" wrapText="1"/>
    </xf>
    <xf numFmtId="0" fontId="8" fillId="0" borderId="5" xfId="0" applyFont="1" applyBorder="1" applyAlignment="1">
      <alignment vertical="center" wrapText="1"/>
    </xf>
    <xf numFmtId="177" fontId="8" fillId="0" borderId="5" xfId="1" applyNumberFormat="1" applyFont="1" applyBorder="1" applyAlignment="1">
      <alignment vertical="center" wrapText="1"/>
    </xf>
    <xf numFmtId="0" fontId="8" fillId="0" borderId="6" xfId="0" applyFont="1" applyBorder="1" applyAlignment="1">
      <alignment horizontal="center" vertical="center" wrapText="1"/>
    </xf>
    <xf numFmtId="0" fontId="8" fillId="0" borderId="6" xfId="0" applyFont="1" applyBorder="1" applyAlignment="1">
      <alignment vertical="center" wrapText="1"/>
    </xf>
    <xf numFmtId="177" fontId="8" fillId="0" borderId="6" xfId="1" applyNumberFormat="1" applyFont="1" applyBorder="1" applyAlignment="1">
      <alignment vertical="center" wrapText="1"/>
    </xf>
    <xf numFmtId="176" fontId="8" fillId="0" borderId="0" xfId="0" applyNumberFormat="1" applyFont="1" applyAlignment="1">
      <alignment vertical="center"/>
    </xf>
    <xf numFmtId="0" fontId="8" fillId="0" borderId="0" xfId="0" applyFont="1" applyAlignment="1">
      <alignment horizontal="right" vertical="top"/>
    </xf>
    <xf numFmtId="0" fontId="8" fillId="0" borderId="0" xfId="0" applyFont="1" applyAlignment="1">
      <alignment vertical="top"/>
    </xf>
    <xf numFmtId="178" fontId="7" fillId="3" borderId="16" xfId="0" applyNumberFormat="1" applyFont="1" applyFill="1" applyBorder="1" applyAlignment="1">
      <alignment vertical="center"/>
    </xf>
    <xf numFmtId="0" fontId="8" fillId="0" borderId="4" xfId="0" applyFont="1" applyBorder="1" applyAlignment="1">
      <alignment horizontal="center" vertical="center" wrapText="1"/>
    </xf>
    <xf numFmtId="177" fontId="8" fillId="0" borderId="5" xfId="0" applyNumberFormat="1" applyFont="1" applyBorder="1" applyAlignment="1">
      <alignment vertical="center" wrapText="1"/>
    </xf>
    <xf numFmtId="3" fontId="8" fillId="0" borderId="5" xfId="0" applyNumberFormat="1" applyFont="1" applyBorder="1" applyAlignment="1">
      <alignment horizontal="center" vertical="center" wrapText="1"/>
    </xf>
    <xf numFmtId="0" fontId="8" fillId="0" borderId="15" xfId="0" applyFont="1" applyBorder="1" applyAlignment="1">
      <alignment vertical="center" wrapText="1"/>
    </xf>
    <xf numFmtId="0" fontId="8" fillId="0" borderId="0" xfId="0" applyFont="1" applyAlignment="1">
      <alignment vertical="center" wrapText="1"/>
    </xf>
    <xf numFmtId="0" fontId="8" fillId="0" borderId="17" xfId="0" applyFont="1" applyBorder="1" applyAlignment="1">
      <alignment horizontal="center" vertical="center" wrapText="1"/>
    </xf>
    <xf numFmtId="177" fontId="8" fillId="0" borderId="6" xfId="0" applyNumberFormat="1" applyFont="1" applyBorder="1" applyAlignment="1">
      <alignment vertical="center" wrapText="1"/>
    </xf>
    <xf numFmtId="3" fontId="8" fillId="0" borderId="6" xfId="0" applyNumberFormat="1" applyFont="1" applyBorder="1" applyAlignment="1">
      <alignment horizontal="center" vertical="center" wrapText="1"/>
    </xf>
    <xf numFmtId="0" fontId="8" fillId="0" borderId="18" xfId="0" applyFont="1" applyBorder="1" applyAlignment="1">
      <alignment vertical="center" wrapText="1"/>
    </xf>
    <xf numFmtId="0" fontId="12" fillId="0" borderId="4"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5" xfId="0" applyFont="1" applyBorder="1" applyAlignment="1">
      <alignment vertical="center" wrapText="1"/>
    </xf>
    <xf numFmtId="177" fontId="12" fillId="0" borderId="5" xfId="1" applyNumberFormat="1" applyFont="1" applyBorder="1" applyAlignment="1">
      <alignment vertical="center" wrapText="1"/>
    </xf>
    <xf numFmtId="177" fontId="12" fillId="0" borderId="5" xfId="0" applyNumberFormat="1" applyFont="1" applyBorder="1" applyAlignment="1">
      <alignment vertical="center" wrapText="1"/>
    </xf>
    <xf numFmtId="3" fontId="12" fillId="0" borderId="5" xfId="0" applyNumberFormat="1" applyFont="1" applyBorder="1" applyAlignment="1">
      <alignment horizontal="center" vertical="center" wrapText="1"/>
    </xf>
    <xf numFmtId="0" fontId="12" fillId="0" borderId="15" xfId="0" applyFont="1" applyBorder="1" applyAlignment="1">
      <alignment vertical="center" wrapText="1"/>
    </xf>
    <xf numFmtId="177" fontId="12" fillId="0" borderId="5" xfId="0" applyNumberFormat="1" applyFont="1" applyBorder="1" applyAlignment="1">
      <alignment horizontal="center" vertical="center" wrapText="1"/>
    </xf>
    <xf numFmtId="177" fontId="12" fillId="0" borderId="5" xfId="1" applyNumberFormat="1" applyFont="1" applyBorder="1" applyAlignment="1">
      <alignment horizontal="center" vertical="center" wrapText="1"/>
    </xf>
    <xf numFmtId="177" fontId="8" fillId="0" borderId="6" xfId="1" applyNumberFormat="1" applyFont="1" applyBorder="1" applyAlignment="1">
      <alignment horizontal="center" vertical="center" wrapText="1"/>
    </xf>
    <xf numFmtId="3" fontId="8" fillId="0" borderId="0" xfId="0" applyNumberFormat="1" applyFont="1" applyAlignment="1">
      <alignment horizontal="center" vertical="center"/>
    </xf>
    <xf numFmtId="176" fontId="3" fillId="0" borderId="1" xfId="0" applyNumberFormat="1" applyFont="1" applyBorder="1" applyAlignment="1">
      <alignment vertical="center" wrapText="1" shrinkToFit="1"/>
    </xf>
    <xf numFmtId="176" fontId="3" fillId="0" borderId="12" xfId="0" applyNumberFormat="1" applyFont="1" applyBorder="1" applyAlignment="1">
      <alignment vertical="center" wrapText="1" shrinkToFit="1"/>
    </xf>
    <xf numFmtId="0" fontId="3" fillId="0" borderId="9" xfId="0" applyFont="1" applyBorder="1" applyAlignment="1">
      <alignment vertical="center" wrapText="1"/>
    </xf>
    <xf numFmtId="177" fontId="3" fillId="0" borderId="60" xfId="0" applyNumberFormat="1" applyFont="1" applyBorder="1" applyAlignment="1">
      <alignment horizontal="right" vertical="center"/>
    </xf>
    <xf numFmtId="0" fontId="3" fillId="0" borderId="15" xfId="0" applyFont="1" applyBorder="1" applyAlignment="1">
      <alignment vertical="center" wrapText="1"/>
    </xf>
    <xf numFmtId="10" fontId="12" fillId="0" borderId="5" xfId="2" applyNumberFormat="1" applyFont="1" applyBorder="1" applyAlignment="1">
      <alignment vertical="center" wrapText="1"/>
    </xf>
    <xf numFmtId="49" fontId="14" fillId="0" borderId="0" xfId="0" applyNumberFormat="1" applyFont="1" applyAlignment="1">
      <alignment vertical="center"/>
    </xf>
    <xf numFmtId="0" fontId="14" fillId="0" borderId="0" xfId="0" applyFont="1"/>
    <xf numFmtId="49" fontId="14" fillId="0" borderId="0" xfId="0" applyNumberFormat="1" applyFont="1"/>
    <xf numFmtId="49" fontId="14" fillId="0" borderId="0" xfId="0" applyNumberFormat="1" applyFont="1" applyAlignment="1">
      <alignment vertical="top"/>
    </xf>
    <xf numFmtId="0" fontId="14" fillId="0" borderId="0" xfId="0" applyFont="1" applyAlignment="1">
      <alignment vertical="top" shrinkToFit="1"/>
    </xf>
    <xf numFmtId="0" fontId="3" fillId="0" borderId="39" xfId="0" applyFont="1" applyBorder="1" applyAlignment="1">
      <alignment vertical="center"/>
    </xf>
    <xf numFmtId="0" fontId="3" fillId="0" borderId="40" xfId="0" applyFont="1" applyBorder="1" applyAlignment="1">
      <alignment vertical="center"/>
    </xf>
    <xf numFmtId="0" fontId="3" fillId="0" borderId="21" xfId="0" applyFont="1" applyBorder="1" applyAlignment="1">
      <alignment vertical="center"/>
    </xf>
    <xf numFmtId="0" fontId="14" fillId="0" borderId="0" xfId="0" applyFont="1" applyAlignment="1">
      <alignment vertical="top" wrapText="1"/>
    </xf>
    <xf numFmtId="0" fontId="3" fillId="0" borderId="13" xfId="0" applyFont="1" applyBorder="1" applyAlignment="1">
      <alignment horizontal="center" vertical="center" shrinkToFit="1"/>
    </xf>
    <xf numFmtId="0" fontId="14" fillId="0" borderId="0" xfId="0" applyFont="1" applyAlignment="1">
      <alignment wrapText="1"/>
    </xf>
    <xf numFmtId="0" fontId="3" fillId="0" borderId="38"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xf>
    <xf numFmtId="0" fontId="3" fillId="0" borderId="64" xfId="0" applyFont="1" applyBorder="1" applyAlignment="1">
      <alignment vertical="center" wrapText="1"/>
    </xf>
    <xf numFmtId="0" fontId="6" fillId="0" borderId="64" xfId="0" applyFont="1" applyBorder="1" applyAlignment="1">
      <alignment vertical="center" wrapText="1"/>
    </xf>
    <xf numFmtId="0" fontId="3" fillId="0" borderId="65" xfId="0" applyFont="1" applyBorder="1" applyAlignment="1">
      <alignment horizontal="center" vertical="center" wrapText="1"/>
    </xf>
    <xf numFmtId="0" fontId="0" fillId="0" borderId="54" xfId="0" applyBorder="1" applyAlignment="1">
      <alignment horizontal="center" vertical="center" wrapText="1"/>
    </xf>
    <xf numFmtId="0" fontId="3" fillId="0" borderId="66" xfId="0" applyFont="1" applyBorder="1" applyAlignment="1">
      <alignment vertical="center"/>
    </xf>
    <xf numFmtId="0" fontId="0" fillId="0" borderId="41" xfId="0" applyBorder="1" applyAlignment="1">
      <alignment vertical="center"/>
    </xf>
    <xf numFmtId="0" fontId="3" fillId="0" borderId="67" xfId="0" applyFont="1" applyBorder="1" applyAlignment="1">
      <alignment vertical="center"/>
    </xf>
    <xf numFmtId="0" fontId="0" fillId="0" borderId="42" xfId="0" applyBorder="1" applyAlignment="1">
      <alignment vertical="center"/>
    </xf>
    <xf numFmtId="0" fontId="3" fillId="0" borderId="68" xfId="0" applyFont="1" applyBorder="1" applyAlignment="1">
      <alignment vertical="center"/>
    </xf>
    <xf numFmtId="0" fontId="0" fillId="0" borderId="43" xfId="0" applyBorder="1" applyAlignment="1">
      <alignment vertical="center"/>
    </xf>
    <xf numFmtId="0" fontId="3" fillId="0" borderId="41" xfId="0" applyFont="1" applyBorder="1" applyAlignment="1">
      <alignment vertical="center"/>
    </xf>
    <xf numFmtId="0" fontId="3" fillId="0" borderId="3" xfId="0" applyFont="1" applyBorder="1" applyAlignment="1">
      <alignment vertical="center"/>
    </xf>
    <xf numFmtId="0" fontId="3" fillId="0" borderId="42" xfId="0" applyFont="1" applyBorder="1" applyAlignment="1">
      <alignment vertical="center"/>
    </xf>
    <xf numFmtId="0" fontId="3" fillId="0" borderId="7" xfId="0" applyFont="1" applyBorder="1" applyAlignment="1">
      <alignment vertical="center"/>
    </xf>
    <xf numFmtId="0" fontId="3" fillId="0" borderId="43" xfId="0" applyFont="1" applyBorder="1" applyAlignment="1">
      <alignment vertical="center"/>
    </xf>
    <xf numFmtId="0" fontId="3" fillId="0" borderId="20" xfId="0" applyFont="1" applyBorder="1" applyAlignment="1">
      <alignment vertical="center"/>
    </xf>
    <xf numFmtId="0" fontId="14" fillId="0" borderId="0" xfId="0" applyFont="1" applyAlignment="1">
      <alignment horizontal="left" vertical="center"/>
    </xf>
    <xf numFmtId="0" fontId="14" fillId="0" borderId="0" xfId="0" applyFont="1" applyAlignment="1">
      <alignment vertical="center"/>
    </xf>
    <xf numFmtId="0" fontId="14" fillId="0" borderId="0" xfId="0" applyFont="1" applyAlignment="1">
      <alignment horizontal="left" vertical="center" shrinkToFit="1"/>
    </xf>
    <xf numFmtId="0" fontId="14" fillId="0" borderId="0" xfId="0" applyFont="1" applyAlignment="1">
      <alignment vertical="center" shrinkToFit="1"/>
    </xf>
    <xf numFmtId="0" fontId="15" fillId="0" borderId="49" xfId="0" applyFont="1" applyBorder="1" applyAlignment="1">
      <alignment horizontal="left" vertical="center"/>
    </xf>
    <xf numFmtId="0" fontId="16" fillId="0" borderId="49" xfId="0" applyFont="1" applyBorder="1" applyAlignment="1">
      <alignment vertical="center"/>
    </xf>
    <xf numFmtId="0" fontId="15" fillId="0" borderId="49" xfId="0" applyFont="1" applyBorder="1" applyAlignment="1">
      <alignment vertical="center"/>
    </xf>
    <xf numFmtId="0" fontId="3" fillId="0" borderId="26" xfId="0" applyFont="1" applyBorder="1" applyAlignment="1">
      <alignment horizontal="center" vertical="center"/>
    </xf>
    <xf numFmtId="0" fontId="6" fillId="0" borderId="27" xfId="0" applyFont="1" applyBorder="1" applyAlignment="1">
      <alignment vertical="center"/>
    </xf>
    <xf numFmtId="0" fontId="6" fillId="0" borderId="28" xfId="0" applyFont="1" applyBorder="1" applyAlignment="1">
      <alignment vertical="center"/>
    </xf>
    <xf numFmtId="0" fontId="3" fillId="0" borderId="55" xfId="0" applyFont="1" applyBorder="1" applyAlignment="1">
      <alignment horizontal="center" vertical="center"/>
    </xf>
    <xf numFmtId="0" fontId="3" fillId="0" borderId="56" xfId="0" applyFont="1" applyBorder="1" applyAlignment="1">
      <alignment horizontal="center" vertical="center"/>
    </xf>
    <xf numFmtId="177" fontId="3" fillId="0" borderId="57" xfId="0" applyNumberFormat="1" applyFont="1" applyBorder="1" applyAlignment="1">
      <alignment horizontal="center" vertical="center"/>
    </xf>
    <xf numFmtId="0" fontId="3" fillId="0" borderId="19" xfId="0" applyFont="1" applyBorder="1" applyAlignment="1">
      <alignment horizontal="center" vertical="center"/>
    </xf>
    <xf numFmtId="0" fontId="14" fillId="0" borderId="46" xfId="0" applyFont="1" applyBorder="1" applyAlignment="1">
      <alignment vertical="center"/>
    </xf>
    <xf numFmtId="0" fontId="3" fillId="0" borderId="36" xfId="0" applyFont="1" applyBorder="1" applyAlignment="1">
      <alignment horizontal="center" vertical="center"/>
    </xf>
    <xf numFmtId="0" fontId="3" fillId="0" borderId="52" xfId="0" applyFont="1" applyBorder="1" applyAlignment="1">
      <alignment horizontal="center" vertical="center"/>
    </xf>
    <xf numFmtId="177" fontId="3" fillId="2" borderId="47" xfId="0" applyNumberFormat="1" applyFont="1" applyFill="1" applyBorder="1" applyAlignment="1">
      <alignment horizontal="center" vertical="center"/>
    </xf>
    <xf numFmtId="0" fontId="3" fillId="0" borderId="53" xfId="0" applyFont="1" applyBorder="1" applyAlignment="1">
      <alignment horizontal="center" vertical="center"/>
    </xf>
    <xf numFmtId="0" fontId="3" fillId="0" borderId="58" xfId="0" applyFont="1" applyBorder="1" applyAlignment="1">
      <alignment vertical="center"/>
    </xf>
    <xf numFmtId="0" fontId="0" fillId="0" borderId="61" xfId="0" applyBorder="1" applyAlignment="1">
      <alignment vertical="center"/>
    </xf>
    <xf numFmtId="0" fontId="3" fillId="0" borderId="59" xfId="0" applyFont="1" applyBorder="1" applyAlignment="1">
      <alignment vertical="center"/>
    </xf>
    <xf numFmtId="0" fontId="0" fillId="0" borderId="62" xfId="0" applyBorder="1" applyAlignment="1">
      <alignment vertical="center"/>
    </xf>
    <xf numFmtId="0" fontId="3" fillId="0" borderId="55" xfId="0" applyFont="1" applyBorder="1" applyAlignment="1">
      <alignment vertical="center" wrapText="1"/>
    </xf>
    <xf numFmtId="0" fontId="0" fillId="0" borderId="63" xfId="0" applyBorder="1" applyAlignment="1">
      <alignment vertical="center" wrapText="1"/>
    </xf>
    <xf numFmtId="0" fontId="3" fillId="0" borderId="64" xfId="0" applyFont="1" applyBorder="1" applyAlignment="1">
      <alignment vertical="center"/>
    </xf>
    <xf numFmtId="0" fontId="0" fillId="0" borderId="15" xfId="0" applyBorder="1" applyAlignment="1">
      <alignment vertical="center"/>
    </xf>
    <xf numFmtId="0" fontId="3" fillId="0" borderId="29" xfId="0" applyFont="1" applyBorder="1" applyAlignment="1">
      <alignment horizontal="center" vertical="center"/>
    </xf>
    <xf numFmtId="0" fontId="3" fillId="0" borderId="25" xfId="0" applyFont="1" applyBorder="1" applyAlignment="1">
      <alignment vertical="center"/>
    </xf>
    <xf numFmtId="0" fontId="14" fillId="0" borderId="0" xfId="0" applyFont="1" applyAlignment="1">
      <alignment horizontal="left" vertical="top"/>
    </xf>
    <xf numFmtId="0" fontId="14" fillId="0" borderId="0" xfId="0" applyFont="1" applyAlignment="1">
      <alignment vertical="top"/>
    </xf>
    <xf numFmtId="0" fontId="3" fillId="0" borderId="2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3" fillId="0" borderId="25" xfId="0" applyFont="1" applyBorder="1" applyAlignment="1">
      <alignment horizontal="center" vertical="center"/>
    </xf>
    <xf numFmtId="0" fontId="4" fillId="0" borderId="5" xfId="0" applyFont="1" applyBorder="1" applyAlignment="1">
      <alignment horizontal="center" vertical="center" wrapText="1"/>
    </xf>
    <xf numFmtId="0" fontId="8" fillId="0" borderId="0" xfId="0" applyFont="1" applyAlignment="1">
      <alignment vertical="top" wrapText="1"/>
    </xf>
    <xf numFmtId="0" fontId="8" fillId="0" borderId="0" xfId="0" applyFont="1" applyAlignment="1">
      <alignment vertical="top" shrinkToFit="1"/>
    </xf>
    <xf numFmtId="3" fontId="8" fillId="0" borderId="44" xfId="0" applyNumberFormat="1" applyFont="1" applyBorder="1" applyAlignment="1">
      <alignment horizontal="center" vertical="center" shrinkToFit="1"/>
    </xf>
    <xf numFmtId="0" fontId="8" fillId="0" borderId="37" xfId="0" applyFont="1" applyBorder="1" applyAlignment="1">
      <alignment horizontal="center" vertical="center" shrinkToFit="1"/>
    </xf>
    <xf numFmtId="0" fontId="8" fillId="0" borderId="3" xfId="0" applyFont="1" applyBorder="1" applyAlignment="1">
      <alignment horizontal="center" vertical="center" wrapText="1"/>
    </xf>
    <xf numFmtId="0" fontId="8" fillId="0" borderId="2" xfId="0" applyFont="1" applyBorder="1" applyAlignment="1">
      <alignment vertical="center" wrapText="1"/>
    </xf>
    <xf numFmtId="0" fontId="8" fillId="0" borderId="33" xfId="0" applyFont="1" applyBorder="1" applyAlignment="1">
      <alignment horizontal="center" vertical="center" shrinkToFit="1"/>
    </xf>
    <xf numFmtId="0" fontId="8" fillId="0" borderId="35" xfId="0" applyFont="1" applyBorder="1" applyAlignment="1">
      <alignment vertical="center" shrinkToFit="1"/>
    </xf>
    <xf numFmtId="3" fontId="8" fillId="0" borderId="3" xfId="0" applyNumberFormat="1" applyFont="1" applyBorder="1" applyAlignment="1">
      <alignment horizontal="center" vertical="center" shrinkToFit="1"/>
    </xf>
    <xf numFmtId="0" fontId="8" fillId="0" borderId="2" xfId="0" applyFont="1" applyBorder="1" applyAlignment="1">
      <alignment horizontal="center" vertical="center" shrinkToFi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shrinkToFit="1"/>
    </xf>
    <xf numFmtId="0" fontId="8" fillId="0" borderId="3" xfId="0" applyFont="1" applyBorder="1" applyAlignment="1">
      <alignment horizontal="center" vertical="center" shrinkToFit="1"/>
    </xf>
    <xf numFmtId="0" fontId="8" fillId="0" borderId="2" xfId="0" applyFont="1" applyBorder="1" applyAlignment="1">
      <alignment vertical="center" shrinkToFit="1"/>
    </xf>
    <xf numFmtId="3" fontId="8" fillId="0" borderId="3" xfId="0" applyNumberFormat="1" applyFont="1" applyBorder="1" applyAlignment="1">
      <alignment horizontal="center" vertical="center" wrapText="1" shrinkToFit="1"/>
    </xf>
    <xf numFmtId="0" fontId="7" fillId="0" borderId="30" xfId="0" applyFont="1" applyBorder="1" applyAlignment="1">
      <alignment horizontal="center" vertical="center"/>
    </xf>
    <xf numFmtId="0" fontId="0" fillId="0" borderId="31" xfId="0" applyBorder="1" applyAlignment="1">
      <alignment vertical="center"/>
    </xf>
    <xf numFmtId="0" fontId="0" fillId="0" borderId="32" xfId="0" applyBorder="1" applyAlignment="1">
      <alignment vertical="center"/>
    </xf>
    <xf numFmtId="0" fontId="8" fillId="0" borderId="50" xfId="0" applyFont="1" applyBorder="1" applyAlignment="1">
      <alignment vertical="center"/>
    </xf>
    <xf numFmtId="0" fontId="0" fillId="0" borderId="51" xfId="0" applyBorder="1" applyAlignment="1">
      <alignment vertical="center"/>
    </xf>
    <xf numFmtId="0" fontId="8" fillId="0" borderId="45" xfId="0" applyFont="1" applyBorder="1" applyAlignment="1">
      <alignment horizontal="center" vertical="center"/>
    </xf>
    <xf numFmtId="0" fontId="8" fillId="0" borderId="34" xfId="0" applyFont="1" applyBorder="1" applyAlignment="1">
      <alignment horizontal="center" vertical="center"/>
    </xf>
  </cellXfs>
  <cellStyles count="3">
    <cellStyle name="一般" xfId="0" builtinId="0"/>
    <cellStyle name="千分位" xfId="1" builtinId="3"/>
    <cellStyle name="百分比" xfId="2" builtinId="5"/>
  </cellStyles>
  <dxfs count="0"/>
  <tableStyles count="0" defaultTableStyle="TableStyleMedium9" defaultPivotStyle="PivotStyleLight16"/>
  <colors>
    <mruColors>
      <color rgb="FF0000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K22"/>
  <sheetViews>
    <sheetView tabSelected="1" zoomScale="85" zoomScaleNormal="85" zoomScalePageLayoutView="80" workbookViewId="0">
      <selection activeCell="C3" sqref="C3:H3"/>
    </sheetView>
  </sheetViews>
  <sheetFormatPr defaultColWidth="9" defaultRowHeight="18"/>
  <cols>
    <col min="1" max="1" width="3.08984375" style="6" customWidth="1"/>
    <col min="2" max="2" width="27.6328125" style="6" customWidth="1"/>
    <col min="3" max="3" width="18.6328125" style="6" customWidth="1"/>
    <col min="4" max="7" width="15.6328125" style="6" customWidth="1"/>
    <col min="8" max="8" width="22.6328125" style="6" customWidth="1"/>
    <col min="9" max="9" width="3.08984375" style="6" customWidth="1"/>
    <col min="10" max="10" width="3.6328125" style="66" customWidth="1"/>
    <col min="11" max="11" width="60.6328125" style="65" customWidth="1"/>
    <col min="12" max="16384" width="9" style="6"/>
  </cols>
  <sheetData>
    <row r="1" spans="1:11" ht="10" customHeight="1">
      <c r="A1" s="5"/>
      <c r="B1" s="5"/>
      <c r="C1" s="5"/>
      <c r="D1" s="5"/>
      <c r="E1" s="5"/>
      <c r="F1" s="5"/>
      <c r="G1" s="5"/>
      <c r="H1" s="5"/>
      <c r="I1" s="5"/>
      <c r="J1" s="64"/>
    </row>
    <row r="2" spans="1:11" ht="35" customHeight="1" thickBot="1">
      <c r="A2" s="5"/>
      <c r="B2" s="98" t="s">
        <v>70</v>
      </c>
      <c r="C2" s="98"/>
      <c r="D2" s="99"/>
      <c r="E2" s="99"/>
      <c r="F2" s="99"/>
      <c r="G2" s="99"/>
      <c r="H2" s="99"/>
      <c r="I2" s="5"/>
      <c r="J2" s="64"/>
    </row>
    <row r="3" spans="1:11" ht="35" customHeight="1" thickTop="1" thickBot="1">
      <c r="A3" s="5"/>
      <c r="B3" s="7" t="s">
        <v>17</v>
      </c>
      <c r="C3" s="101"/>
      <c r="D3" s="102"/>
      <c r="E3" s="102"/>
      <c r="F3" s="102"/>
      <c r="G3" s="102"/>
      <c r="H3" s="103"/>
      <c r="I3" s="5"/>
      <c r="J3" s="94" t="s">
        <v>18</v>
      </c>
      <c r="K3" s="95"/>
    </row>
    <row r="4" spans="1:11" ht="35" customHeight="1">
      <c r="A4" s="5"/>
      <c r="B4" s="104" t="s">
        <v>19</v>
      </c>
      <c r="C4" s="105"/>
      <c r="D4" s="105" t="s">
        <v>59</v>
      </c>
      <c r="E4" s="105"/>
      <c r="F4" s="105"/>
      <c r="G4" s="109" t="s">
        <v>58</v>
      </c>
      <c r="H4" s="110"/>
      <c r="I4" s="5"/>
      <c r="J4" s="96" t="str">
        <f>"《"&amp;目錄!A2&amp;"》"&amp;目錄!B2</f>
        <v>《附件一》執行成果及結餘款說明</v>
      </c>
      <c r="K4" s="97"/>
    </row>
    <row r="5" spans="1:11" ht="35" customHeight="1" thickBot="1">
      <c r="A5" s="5"/>
      <c r="B5" s="106">
        <v>0</v>
      </c>
      <c r="C5" s="107"/>
      <c r="D5" s="107">
        <f>F16</f>
        <v>0</v>
      </c>
      <c r="E5" s="107"/>
      <c r="F5" s="107"/>
      <c r="G5" s="111">
        <f>$B$5-$D$5</f>
        <v>0</v>
      </c>
      <c r="H5" s="112"/>
      <c r="I5" s="8"/>
      <c r="J5" s="96" t="str">
        <f>"《"&amp;目錄!A3&amp;"》"&amp;目錄!B3</f>
        <v>《附件二》教師本俸差額執行表</v>
      </c>
      <c r="K5" s="97"/>
    </row>
    <row r="6" spans="1:11" ht="35" customHeight="1" thickTop="1">
      <c r="A6" s="5"/>
      <c r="B6" s="108" t="s">
        <v>72</v>
      </c>
      <c r="C6" s="108"/>
      <c r="D6" s="108"/>
      <c r="E6" s="108"/>
      <c r="F6" s="108"/>
      <c r="G6" s="108"/>
      <c r="H6" s="108"/>
      <c r="I6" s="5"/>
      <c r="J6" s="96" t="str">
        <f>"《"&amp;目錄!A4&amp;"》"&amp;目錄!B4</f>
        <v>《附件三之(一)》學術研究加給（助理教授以上）差額執行表</v>
      </c>
      <c r="K6" s="97"/>
    </row>
    <row r="7" spans="1:11" ht="35" customHeight="1">
      <c r="A7" s="5"/>
      <c r="B7" s="5"/>
      <c r="C7" s="5"/>
      <c r="D7" s="5"/>
      <c r="E7" s="5"/>
      <c r="F7" s="5"/>
      <c r="G7" s="5"/>
      <c r="H7" s="5"/>
      <c r="I7" s="5"/>
      <c r="J7" s="96" t="str">
        <f>"《"&amp;目錄!A5&amp;"》"&amp;目錄!B5</f>
        <v>《附件三之(二)》學術研究加給（講師及助教）差額執行表</v>
      </c>
      <c r="K7" s="97"/>
    </row>
    <row r="8" spans="1:11" ht="35" customHeight="1" thickBot="1">
      <c r="A8" s="5"/>
      <c r="B8" s="100" t="s">
        <v>10</v>
      </c>
      <c r="C8" s="100"/>
      <c r="D8" s="99"/>
      <c r="E8" s="99"/>
      <c r="F8" s="99"/>
      <c r="G8" s="99"/>
      <c r="H8" s="99"/>
      <c r="I8" s="5"/>
      <c r="J8" s="96" t="str">
        <f>"《"&amp;目錄!A6&amp;"》"&amp;目錄!B6</f>
        <v>《附件四》主管加給差額執行表</v>
      </c>
      <c r="K8" s="97"/>
    </row>
    <row r="9" spans="1:11" ht="35" customHeight="1" thickTop="1">
      <c r="A9" s="5"/>
      <c r="B9" s="113"/>
      <c r="C9" s="114"/>
      <c r="D9" s="121" t="s">
        <v>5</v>
      </c>
      <c r="E9" s="122"/>
      <c r="F9" s="127" t="s">
        <v>6</v>
      </c>
      <c r="G9" s="128"/>
      <c r="H9" s="125" t="s">
        <v>20</v>
      </c>
      <c r="I9" s="5"/>
      <c r="J9" s="96" t="str">
        <f>"《"&amp;目錄!A7&amp;"》"&amp;目錄!B7</f>
        <v>《附件五》編制內職員薪資差額執行表</v>
      </c>
      <c r="K9" s="97"/>
    </row>
    <row r="10" spans="1:11" ht="35" customHeight="1" thickBot="1">
      <c r="A10" s="5"/>
      <c r="B10" s="115"/>
      <c r="C10" s="116"/>
      <c r="D10" s="9" t="s">
        <v>7</v>
      </c>
      <c r="E10" s="10" t="s">
        <v>8</v>
      </c>
      <c r="F10" s="10" t="s">
        <v>22</v>
      </c>
      <c r="G10" s="10" t="s">
        <v>4</v>
      </c>
      <c r="H10" s="126"/>
      <c r="I10" s="5"/>
    </row>
    <row r="11" spans="1:11" ht="35" customHeight="1">
      <c r="A11" s="5"/>
      <c r="B11" s="117" t="s">
        <v>74</v>
      </c>
      <c r="C11" s="118"/>
      <c r="D11" s="61"/>
      <c r="E11" s="12" t="s">
        <v>9</v>
      </c>
      <c r="F11" s="11"/>
      <c r="G11" s="13" t="e">
        <f>F11/$F$16</f>
        <v>#DIV/0!</v>
      </c>
      <c r="H11" s="58"/>
      <c r="I11" s="5"/>
      <c r="J11" s="123" t="s">
        <v>21</v>
      </c>
      <c r="K11" s="124"/>
    </row>
    <row r="12" spans="1:11" ht="35" customHeight="1">
      <c r="A12" s="5"/>
      <c r="B12" s="78" t="s">
        <v>77</v>
      </c>
      <c r="C12" s="62" t="s">
        <v>79</v>
      </c>
      <c r="D12" s="61"/>
      <c r="E12" s="12" t="s">
        <v>9</v>
      </c>
      <c r="F12" s="11"/>
      <c r="G12" s="13" t="e">
        <f>F12/$F$16</f>
        <v>#DIV/0!</v>
      </c>
      <c r="H12" s="58"/>
      <c r="I12" s="5"/>
      <c r="J12" s="67" t="s">
        <v>0</v>
      </c>
      <c r="K12" s="72" t="s">
        <v>65</v>
      </c>
    </row>
    <row r="13" spans="1:11" ht="35" customHeight="1">
      <c r="A13" s="5"/>
      <c r="B13" s="79"/>
      <c r="C13" s="62" t="s">
        <v>80</v>
      </c>
      <c r="D13" s="61"/>
      <c r="E13" s="12" t="s">
        <v>9</v>
      </c>
      <c r="F13" s="11"/>
      <c r="G13" s="13" t="e">
        <f>F13/$F$16</f>
        <v>#DIV/0!</v>
      </c>
      <c r="H13" s="58"/>
      <c r="I13" s="5"/>
      <c r="J13" s="67"/>
      <c r="K13" s="72"/>
    </row>
    <row r="14" spans="1:11" ht="35" customHeight="1">
      <c r="A14" s="5"/>
      <c r="B14" s="119" t="s">
        <v>115</v>
      </c>
      <c r="C14" s="120"/>
      <c r="D14" s="61"/>
      <c r="E14" s="12" t="s">
        <v>9</v>
      </c>
      <c r="F14" s="11"/>
      <c r="G14" s="14" t="e">
        <f>F14/$F$16</f>
        <v>#DIV/0!</v>
      </c>
      <c r="H14" s="59"/>
      <c r="I14" s="5"/>
      <c r="K14" s="72"/>
    </row>
    <row r="15" spans="1:11" ht="35" customHeight="1">
      <c r="A15" s="5"/>
      <c r="B15" s="119" t="s">
        <v>49</v>
      </c>
      <c r="C15" s="120"/>
      <c r="D15" s="61"/>
      <c r="E15" s="12" t="s">
        <v>9</v>
      </c>
      <c r="F15" s="11"/>
      <c r="G15" s="14" t="e">
        <f>F15/$F$16</f>
        <v>#DIV/0!</v>
      </c>
      <c r="H15" s="59"/>
      <c r="I15" s="5"/>
      <c r="J15" s="67" t="s">
        <v>1</v>
      </c>
      <c r="K15" s="72" t="s">
        <v>66</v>
      </c>
    </row>
    <row r="16" spans="1:11" ht="35" customHeight="1" thickBot="1">
      <c r="A16" s="5"/>
      <c r="B16" s="75" t="s">
        <v>23</v>
      </c>
      <c r="C16" s="76"/>
      <c r="D16" s="76"/>
      <c r="E16" s="77"/>
      <c r="F16" s="15">
        <f>SUM(F11:F15)</f>
        <v>0</v>
      </c>
      <c r="G16" s="16">
        <v>1</v>
      </c>
      <c r="H16" s="60"/>
      <c r="I16" s="5"/>
      <c r="K16" s="72"/>
    </row>
    <row r="17" spans="1:11" ht="30" customHeight="1" thickTop="1" thickBot="1">
      <c r="A17" s="5"/>
      <c r="B17" s="5"/>
      <c r="C17" s="5"/>
      <c r="D17" s="5"/>
      <c r="E17" s="5"/>
      <c r="F17" s="5"/>
      <c r="G17" s="5"/>
      <c r="H17" s="5"/>
      <c r="I17" s="5"/>
      <c r="K17" s="72"/>
    </row>
    <row r="18" spans="1:11" ht="50" customHeight="1" thickTop="1" thickBot="1">
      <c r="A18" s="5"/>
      <c r="B18" s="80" t="s">
        <v>24</v>
      </c>
      <c r="C18" s="81"/>
      <c r="D18" s="73" t="s">
        <v>25</v>
      </c>
      <c r="E18" s="73"/>
      <c r="F18" s="18" t="s">
        <v>26</v>
      </c>
      <c r="G18" s="18" t="s">
        <v>27</v>
      </c>
      <c r="H18" s="19" t="s">
        <v>28</v>
      </c>
      <c r="I18" s="5"/>
      <c r="J18" s="67" t="s">
        <v>2</v>
      </c>
      <c r="K18" s="72" t="s">
        <v>73</v>
      </c>
    </row>
    <row r="19" spans="1:11" ht="35" customHeight="1">
      <c r="A19" s="5"/>
      <c r="B19" s="82"/>
      <c r="C19" s="83"/>
      <c r="D19" s="88"/>
      <c r="E19" s="89"/>
      <c r="F19" s="89"/>
      <c r="G19" s="89"/>
      <c r="H19" s="69"/>
      <c r="I19" s="5"/>
      <c r="K19" s="74"/>
    </row>
    <row r="20" spans="1:11" ht="35" customHeight="1">
      <c r="B20" s="84"/>
      <c r="C20" s="85"/>
      <c r="D20" s="90"/>
      <c r="E20" s="91"/>
      <c r="F20" s="91"/>
      <c r="G20" s="91"/>
      <c r="H20" s="70"/>
      <c r="J20" s="67" t="s">
        <v>3</v>
      </c>
      <c r="K20" s="68" t="s">
        <v>29</v>
      </c>
    </row>
    <row r="21" spans="1:11" ht="35" customHeight="1" thickBot="1">
      <c r="B21" s="86"/>
      <c r="C21" s="87"/>
      <c r="D21" s="92"/>
      <c r="E21" s="93"/>
      <c r="F21" s="93"/>
      <c r="G21" s="93"/>
      <c r="H21" s="71"/>
    </row>
    <row r="22" spans="1:11" ht="18.5" thickTop="1"/>
  </sheetData>
  <mergeCells count="37">
    <mergeCell ref="J9:K9"/>
    <mergeCell ref="B9:C10"/>
    <mergeCell ref="B11:C11"/>
    <mergeCell ref="B14:C14"/>
    <mergeCell ref="B15:C15"/>
    <mergeCell ref="D9:E9"/>
    <mergeCell ref="J11:K11"/>
    <mergeCell ref="H9:H10"/>
    <mergeCell ref="F9:G9"/>
    <mergeCell ref="J3:K3"/>
    <mergeCell ref="J4:K4"/>
    <mergeCell ref="J5:K5"/>
    <mergeCell ref="B2:H2"/>
    <mergeCell ref="B8:H8"/>
    <mergeCell ref="J6:K6"/>
    <mergeCell ref="J8:K8"/>
    <mergeCell ref="J7:K7"/>
    <mergeCell ref="C3:H3"/>
    <mergeCell ref="B4:C4"/>
    <mergeCell ref="B5:C5"/>
    <mergeCell ref="D4:F4"/>
    <mergeCell ref="D5:F5"/>
    <mergeCell ref="B6:H6"/>
    <mergeCell ref="G4:H4"/>
    <mergeCell ref="G5:H5"/>
    <mergeCell ref="H19:H21"/>
    <mergeCell ref="K12:K14"/>
    <mergeCell ref="D18:E18"/>
    <mergeCell ref="K18:K19"/>
    <mergeCell ref="K15:K17"/>
    <mergeCell ref="B16:E16"/>
    <mergeCell ref="B12:B13"/>
    <mergeCell ref="B18:C18"/>
    <mergeCell ref="B19:C21"/>
    <mergeCell ref="D19:E21"/>
    <mergeCell ref="F19:F21"/>
    <mergeCell ref="G19:G21"/>
  </mergeCells>
  <phoneticPr fontId="2" type="noConversion"/>
  <printOptions horizontalCentered="1"/>
  <pageMargins left="0.59055118110236227" right="0.59055118110236227" top="1.1811023622047245" bottom="1.3779527559055118" header="0.59055118110236227" footer="0.59055118110236227"/>
  <pageSetup paperSize="9" scale="62" orientation="landscape" errors="blank" r:id="rId1"/>
  <headerFooter alignWithMargins="0">
    <oddHeader xml:space="preserve">&amp;C&amp;"微軟正黑體,粗體"&amp;20 114年度教育部補助私立大專校院因應軍公教調薪後增加之人事費用差額經費成果報告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工作表1"/>
  <dimension ref="A1:C7"/>
  <sheetViews>
    <sheetView zoomScale="85" zoomScaleNormal="85" workbookViewId="0">
      <selection sqref="A1:B1"/>
    </sheetView>
  </sheetViews>
  <sheetFormatPr defaultColWidth="9" defaultRowHeight="20" customHeight="1"/>
  <cols>
    <col min="1" max="1" width="18.6328125" style="2" customWidth="1"/>
    <col min="2" max="2" width="100.6328125" style="2" customWidth="1"/>
    <col min="3" max="3" width="10.6328125" style="2" customWidth="1"/>
    <col min="4" max="16384" width="9" style="2"/>
  </cols>
  <sheetData>
    <row r="1" spans="1:3" ht="30" customHeight="1">
      <c r="A1" s="129" t="s">
        <v>12</v>
      </c>
      <c r="B1" s="129"/>
      <c r="C1" s="4" t="s">
        <v>13</v>
      </c>
    </row>
    <row r="2" spans="1:3" ht="30" customHeight="1">
      <c r="A2" s="1" t="s">
        <v>14</v>
      </c>
      <c r="B2" s="3" t="s">
        <v>85</v>
      </c>
      <c r="C2" s="3"/>
    </row>
    <row r="3" spans="1:3" ht="30" customHeight="1">
      <c r="A3" s="1" t="s">
        <v>15</v>
      </c>
      <c r="B3" s="3" t="s">
        <v>75</v>
      </c>
      <c r="C3" s="3"/>
    </row>
    <row r="4" spans="1:3" ht="30" customHeight="1">
      <c r="A4" s="1" t="s">
        <v>81</v>
      </c>
      <c r="B4" s="3" t="s">
        <v>83</v>
      </c>
      <c r="C4" s="3"/>
    </row>
    <row r="5" spans="1:3" ht="30" customHeight="1">
      <c r="A5" s="1" t="s">
        <v>82</v>
      </c>
      <c r="B5" s="3" t="s">
        <v>84</v>
      </c>
      <c r="C5" s="3"/>
    </row>
    <row r="6" spans="1:3" ht="30" customHeight="1">
      <c r="A6" s="1" t="s">
        <v>16</v>
      </c>
      <c r="B6" s="3" t="s">
        <v>76</v>
      </c>
      <c r="C6" s="3"/>
    </row>
    <row r="7" spans="1:3" ht="30" customHeight="1">
      <c r="A7" s="1" t="s">
        <v>50</v>
      </c>
      <c r="B7" s="3" t="s">
        <v>11</v>
      </c>
      <c r="C7" s="3"/>
    </row>
  </sheetData>
  <mergeCells count="1">
    <mergeCell ref="A1:B1"/>
  </mergeCells>
  <phoneticPr fontId="2" type="noConversion"/>
  <printOptions horizontalCentered="1"/>
  <pageMargins left="0.59055118110236227" right="0.59055118110236227" top="1.3779527559055118" bottom="1.3779527559055118" header="0.59055118110236227" footer="0.59055118110236227"/>
  <pageSetup paperSize="9" scale="92" orientation="landscape" errors="blank" verticalDpi="300" r:id="rId1"/>
  <headerFooter>
    <oddHeader>&amp;C&amp;"微軟正黑體,粗體"&amp;16 114年度教育部補助私立大專校院因應軍公教調薪後增加之人事費用差額經費成果報告 
【目錄】</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F0"/>
  </sheetPr>
  <dimension ref="A1:K8"/>
  <sheetViews>
    <sheetView zoomScaleNormal="100" workbookViewId="0"/>
  </sheetViews>
  <sheetFormatPr defaultColWidth="9" defaultRowHeight="15.5"/>
  <cols>
    <col min="1" max="1" width="140.6328125" style="23" customWidth="1"/>
    <col min="2" max="6" width="9" style="23"/>
    <col min="7" max="7" width="9" style="24"/>
    <col min="8" max="8" width="9" style="23"/>
    <col min="9" max="11" width="9" style="24"/>
    <col min="12" max="16384" width="9" style="23"/>
  </cols>
  <sheetData>
    <row r="1" spans="1:1" ht="25" customHeight="1">
      <c r="A1" s="22" t="s">
        <v>69</v>
      </c>
    </row>
    <row r="2" spans="1:1" ht="150" customHeight="1">
      <c r="A2" s="25"/>
    </row>
    <row r="4" spans="1:1" ht="25" customHeight="1">
      <c r="A4" s="22" t="s">
        <v>68</v>
      </c>
    </row>
    <row r="5" spans="1:1" ht="150" customHeight="1">
      <c r="A5" s="25"/>
    </row>
    <row r="7" spans="1:1" ht="22" customHeight="1">
      <c r="A7" s="17" t="s">
        <v>71</v>
      </c>
    </row>
    <row r="8" spans="1:1" ht="22" customHeight="1">
      <c r="A8" s="17" t="s">
        <v>67</v>
      </c>
    </row>
  </sheetData>
  <phoneticPr fontId="2" type="noConversion"/>
  <printOptions horizontalCentered="1"/>
  <pageMargins left="0.39370078740157483" right="0.39370078740157483" top="0.98425196850393704" bottom="0.78740157480314965" header="0.47244094488188981" footer="0.39370078740157483"/>
  <pageSetup paperSize="9" scale="95" orientation="landscape" errors="blank" horizontalDpi="300" verticalDpi="300" r:id="rId1"/>
  <headerFooter alignWithMargins="0">
    <oddHeader>&amp;L&amp;"微軟正黑體,粗體"&amp;16附件一&amp;C&amp;"微軟正黑體,粗體"&amp;16 &amp;U114年度&amp;U　補助調薪增加差額經費執行成果及結餘款說明</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工作表4">
    <tabColor rgb="FF92D050"/>
  </sheetPr>
  <dimension ref="A1:P17"/>
  <sheetViews>
    <sheetView zoomScaleNormal="100" workbookViewId="0">
      <pane ySplit="2" topLeftCell="A3" activePane="bottomLeft" state="frozen"/>
      <selection pane="bottomLeft" sqref="A1:A2"/>
    </sheetView>
  </sheetViews>
  <sheetFormatPr defaultColWidth="9" defaultRowHeight="14.5"/>
  <cols>
    <col min="1" max="1" width="6.6328125" style="20" customWidth="1"/>
    <col min="2" max="2" width="9" style="20" bestFit="1" customWidth="1"/>
    <col min="3" max="3" width="15.6328125" style="20" customWidth="1"/>
    <col min="4" max="5" width="7.1796875" style="57" customWidth="1"/>
    <col min="6" max="7" width="8.6328125" style="21" customWidth="1"/>
    <col min="8" max="9" width="9.1796875" style="20" customWidth="1"/>
    <col min="10" max="10" width="8.6328125" style="21" customWidth="1"/>
    <col min="11" max="11" width="5.6328125" style="21" customWidth="1"/>
    <col min="12" max="12" width="10.6328125" style="21" customWidth="1"/>
    <col min="13" max="13" width="10.1796875" style="21" customWidth="1"/>
    <col min="14" max="14" width="11.6328125" style="21" customWidth="1"/>
    <col min="15" max="15" width="9.6328125" style="20" customWidth="1"/>
    <col min="16" max="16" width="8.6328125" style="20" customWidth="1"/>
    <col min="17" max="16384" width="9" style="20"/>
  </cols>
  <sheetData>
    <row r="1" spans="1:16" s="26" customFormat="1" ht="14.5" customHeight="1">
      <c r="A1" s="150" t="s">
        <v>33</v>
      </c>
      <c r="B1" s="141" t="s">
        <v>38</v>
      </c>
      <c r="C1" s="142" t="s">
        <v>34</v>
      </c>
      <c r="D1" s="132" t="s">
        <v>86</v>
      </c>
      <c r="E1" s="133"/>
      <c r="F1" s="132" t="s">
        <v>51</v>
      </c>
      <c r="G1" s="133"/>
      <c r="H1" s="134" t="s">
        <v>64</v>
      </c>
      <c r="I1" s="134" t="s">
        <v>92</v>
      </c>
      <c r="J1" s="138" t="s">
        <v>52</v>
      </c>
      <c r="K1" s="134" t="s">
        <v>54</v>
      </c>
      <c r="L1" s="144" t="s">
        <v>56</v>
      </c>
      <c r="M1" s="138" t="s">
        <v>35</v>
      </c>
      <c r="N1" s="134" t="s">
        <v>60</v>
      </c>
      <c r="O1" s="134" t="s">
        <v>36</v>
      </c>
      <c r="P1" s="136" t="s">
        <v>20</v>
      </c>
    </row>
    <row r="2" spans="1:16" ht="17.149999999999999" customHeight="1">
      <c r="A2" s="151"/>
      <c r="B2" s="139"/>
      <c r="C2" s="143"/>
      <c r="D2" s="27" t="s">
        <v>30</v>
      </c>
      <c r="E2" s="27" t="s">
        <v>31</v>
      </c>
      <c r="F2" s="27" t="s">
        <v>30</v>
      </c>
      <c r="G2" s="27" t="s">
        <v>31</v>
      </c>
      <c r="H2" s="135"/>
      <c r="I2" s="135"/>
      <c r="J2" s="143"/>
      <c r="K2" s="135"/>
      <c r="L2" s="143"/>
      <c r="M2" s="139"/>
      <c r="N2" s="140"/>
      <c r="O2" s="135"/>
      <c r="P2" s="137"/>
    </row>
    <row r="3" spans="1:16" s="42" customFormat="1" ht="43.5">
      <c r="A3" s="47" t="s">
        <v>40</v>
      </c>
      <c r="B3" s="48" t="s">
        <v>41</v>
      </c>
      <c r="C3" s="49" t="s">
        <v>91</v>
      </c>
      <c r="D3" s="55">
        <v>110</v>
      </c>
      <c r="E3" s="55">
        <v>114</v>
      </c>
      <c r="F3" s="50">
        <v>40270</v>
      </c>
      <c r="G3" s="50">
        <v>44970</v>
      </c>
      <c r="H3" s="50">
        <f>G3-F3</f>
        <v>4700</v>
      </c>
      <c r="I3" s="63">
        <f>IFERROR(H3/F3,"—")</f>
        <v>0.11671219269927986</v>
      </c>
      <c r="J3" s="54" t="s">
        <v>87</v>
      </c>
      <c r="K3" s="54">
        <v>3</v>
      </c>
      <c r="L3" s="51">
        <f>H3*K3</f>
        <v>14100</v>
      </c>
      <c r="M3" s="52" t="s">
        <v>93</v>
      </c>
      <c r="N3" s="52" t="s">
        <v>93</v>
      </c>
      <c r="O3" s="48" t="s">
        <v>88</v>
      </c>
      <c r="P3" s="53"/>
    </row>
    <row r="4" spans="1:16" s="42" customFormat="1" ht="43.5">
      <c r="A4" s="47" t="s">
        <v>89</v>
      </c>
      <c r="B4" s="48" t="s">
        <v>44</v>
      </c>
      <c r="C4" s="49" t="s">
        <v>90</v>
      </c>
      <c r="D4" s="55">
        <v>112</v>
      </c>
      <c r="E4" s="55">
        <v>113</v>
      </c>
      <c r="F4" s="50">
        <v>41910</v>
      </c>
      <c r="G4" s="50">
        <v>43620</v>
      </c>
      <c r="H4" s="50">
        <f>G4-F4</f>
        <v>1710</v>
      </c>
      <c r="I4" s="63">
        <f t="shared" ref="I4:I11" si="0">IFERROR(H4/F4,"--")</f>
        <v>4.0801717967072298E-2</v>
      </c>
      <c r="J4" s="54" t="s">
        <v>87</v>
      </c>
      <c r="K4" s="54">
        <v>3</v>
      </c>
      <c r="L4" s="51">
        <f>H4*K4</f>
        <v>5130</v>
      </c>
      <c r="M4" s="52" t="s">
        <v>93</v>
      </c>
      <c r="N4" s="52" t="s">
        <v>93</v>
      </c>
      <c r="O4" s="48" t="s">
        <v>88</v>
      </c>
      <c r="P4" s="53"/>
    </row>
    <row r="5" spans="1:16" s="42" customFormat="1" ht="17.149999999999999" customHeight="1">
      <c r="A5" s="38"/>
      <c r="B5" s="28"/>
      <c r="C5" s="29"/>
      <c r="D5" s="27"/>
      <c r="E5" s="27"/>
      <c r="F5" s="30"/>
      <c r="G5" s="30"/>
      <c r="H5" s="50">
        <f t="shared" ref="H5:H11" si="1">G5-F5</f>
        <v>0</v>
      </c>
      <c r="I5" s="63" t="str">
        <f t="shared" si="0"/>
        <v>--</v>
      </c>
      <c r="J5" s="39"/>
      <c r="K5" s="39"/>
      <c r="L5" s="51">
        <f t="shared" ref="L5:L11" si="2">H5*K5</f>
        <v>0</v>
      </c>
      <c r="M5" s="40"/>
      <c r="N5" s="40"/>
      <c r="O5" s="29"/>
      <c r="P5" s="41"/>
    </row>
    <row r="6" spans="1:16" s="42" customFormat="1" ht="17.149999999999999" customHeight="1">
      <c r="A6" s="38"/>
      <c r="B6" s="28"/>
      <c r="C6" s="29"/>
      <c r="D6" s="27"/>
      <c r="E6" s="27"/>
      <c r="F6" s="30"/>
      <c r="G6" s="30"/>
      <c r="H6" s="50">
        <f t="shared" si="1"/>
        <v>0</v>
      </c>
      <c r="I6" s="63" t="str">
        <f t="shared" si="0"/>
        <v>--</v>
      </c>
      <c r="J6" s="39"/>
      <c r="K6" s="39"/>
      <c r="L6" s="51">
        <f t="shared" si="2"/>
        <v>0</v>
      </c>
      <c r="M6" s="40"/>
      <c r="N6" s="40"/>
      <c r="O6" s="29"/>
      <c r="P6" s="41"/>
    </row>
    <row r="7" spans="1:16" s="42" customFormat="1" ht="17.149999999999999" customHeight="1">
      <c r="A7" s="38"/>
      <c r="B7" s="28"/>
      <c r="C7" s="29"/>
      <c r="D7" s="27"/>
      <c r="E7" s="27"/>
      <c r="F7" s="30"/>
      <c r="G7" s="30"/>
      <c r="H7" s="50">
        <f t="shared" si="1"/>
        <v>0</v>
      </c>
      <c r="I7" s="63" t="str">
        <f t="shared" si="0"/>
        <v>--</v>
      </c>
      <c r="J7" s="39"/>
      <c r="K7" s="39"/>
      <c r="L7" s="51">
        <f t="shared" si="2"/>
        <v>0</v>
      </c>
      <c r="M7" s="40"/>
      <c r="N7" s="40"/>
      <c r="O7" s="29"/>
      <c r="P7" s="41"/>
    </row>
    <row r="8" spans="1:16" s="42" customFormat="1" ht="17.149999999999999" customHeight="1">
      <c r="A8" s="38"/>
      <c r="B8" s="28"/>
      <c r="C8" s="29"/>
      <c r="D8" s="27"/>
      <c r="E8" s="27"/>
      <c r="F8" s="30"/>
      <c r="G8" s="30"/>
      <c r="H8" s="50">
        <f t="shared" si="1"/>
        <v>0</v>
      </c>
      <c r="I8" s="63" t="str">
        <f t="shared" si="0"/>
        <v>--</v>
      </c>
      <c r="J8" s="39"/>
      <c r="K8" s="39"/>
      <c r="L8" s="51">
        <f t="shared" si="2"/>
        <v>0</v>
      </c>
      <c r="M8" s="40"/>
      <c r="N8" s="40"/>
      <c r="O8" s="29"/>
      <c r="P8" s="41"/>
    </row>
    <row r="9" spans="1:16" s="42" customFormat="1" ht="17.149999999999999" customHeight="1">
      <c r="A9" s="38"/>
      <c r="B9" s="28"/>
      <c r="C9" s="29"/>
      <c r="D9" s="27"/>
      <c r="E9" s="27"/>
      <c r="F9" s="30"/>
      <c r="G9" s="30"/>
      <c r="H9" s="50">
        <f t="shared" si="1"/>
        <v>0</v>
      </c>
      <c r="I9" s="63" t="str">
        <f t="shared" si="0"/>
        <v>--</v>
      </c>
      <c r="J9" s="39"/>
      <c r="K9" s="39"/>
      <c r="L9" s="51">
        <f t="shared" si="2"/>
        <v>0</v>
      </c>
      <c r="M9" s="40"/>
      <c r="N9" s="40"/>
      <c r="O9" s="29"/>
      <c r="P9" s="41"/>
    </row>
    <row r="10" spans="1:16" s="42" customFormat="1" ht="17.149999999999999" customHeight="1">
      <c r="A10" s="38"/>
      <c r="B10" s="28"/>
      <c r="C10" s="29"/>
      <c r="D10" s="27"/>
      <c r="E10" s="27"/>
      <c r="F10" s="30"/>
      <c r="G10" s="30"/>
      <c r="H10" s="50">
        <f t="shared" si="1"/>
        <v>0</v>
      </c>
      <c r="I10" s="63" t="str">
        <f t="shared" si="0"/>
        <v>--</v>
      </c>
      <c r="J10" s="39"/>
      <c r="K10" s="39"/>
      <c r="L10" s="51">
        <f t="shared" si="2"/>
        <v>0</v>
      </c>
      <c r="M10" s="40"/>
      <c r="N10" s="40"/>
      <c r="O10" s="29"/>
      <c r="P10" s="41"/>
    </row>
    <row r="11" spans="1:16" s="42" customFormat="1" ht="17.149999999999999" customHeight="1" thickBot="1">
      <c r="A11" s="43"/>
      <c r="B11" s="31"/>
      <c r="C11" s="32"/>
      <c r="D11" s="56"/>
      <c r="E11" s="56"/>
      <c r="F11" s="33"/>
      <c r="G11" s="33"/>
      <c r="H11" s="50">
        <f t="shared" si="1"/>
        <v>0</v>
      </c>
      <c r="I11" s="63" t="str">
        <f t="shared" si="0"/>
        <v>--</v>
      </c>
      <c r="J11" s="44"/>
      <c r="K11" s="44"/>
      <c r="L11" s="51">
        <f t="shared" si="2"/>
        <v>0</v>
      </c>
      <c r="M11" s="45"/>
      <c r="N11" s="45"/>
      <c r="O11" s="32"/>
      <c r="P11" s="46"/>
    </row>
    <row r="12" spans="1:16" ht="17.149999999999999" customHeight="1" thickBot="1">
      <c r="A12" s="145" t="s">
        <v>55</v>
      </c>
      <c r="B12" s="146"/>
      <c r="C12" s="146"/>
      <c r="D12" s="146"/>
      <c r="E12" s="146"/>
      <c r="F12" s="146"/>
      <c r="G12" s="146"/>
      <c r="H12" s="146"/>
      <c r="I12" s="146"/>
      <c r="J12" s="146"/>
      <c r="K12" s="147"/>
      <c r="L12" s="37">
        <f>SUM(L3:L11)</f>
        <v>19230</v>
      </c>
      <c r="M12" s="148"/>
      <c r="N12" s="146"/>
      <c r="O12" s="146"/>
      <c r="P12" s="149"/>
    </row>
    <row r="13" spans="1:16" ht="17.149999999999999" customHeight="1">
      <c r="D13" s="26"/>
      <c r="E13" s="26"/>
      <c r="F13" s="20"/>
      <c r="G13" s="20"/>
      <c r="J13" s="34"/>
      <c r="K13" s="34"/>
      <c r="L13" s="34"/>
    </row>
    <row r="14" spans="1:16" s="36" customFormat="1" ht="22" customHeight="1">
      <c r="A14" s="35" t="s">
        <v>37</v>
      </c>
      <c r="B14" s="130" t="s">
        <v>78</v>
      </c>
      <c r="C14" s="130"/>
      <c r="D14" s="130"/>
      <c r="E14" s="130"/>
      <c r="F14" s="130"/>
      <c r="G14" s="130"/>
      <c r="H14" s="130"/>
      <c r="I14" s="130"/>
      <c r="J14" s="130"/>
      <c r="K14" s="130"/>
      <c r="L14" s="130"/>
      <c r="M14" s="130"/>
      <c r="N14" s="130"/>
      <c r="O14" s="130"/>
      <c r="P14" s="130"/>
    </row>
    <row r="15" spans="1:16" s="36" customFormat="1" ht="54" customHeight="1">
      <c r="A15" s="35" t="s">
        <v>61</v>
      </c>
      <c r="B15" s="130" t="s">
        <v>95</v>
      </c>
      <c r="C15" s="130"/>
      <c r="D15" s="130"/>
      <c r="E15" s="130"/>
      <c r="F15" s="130"/>
      <c r="G15" s="130"/>
      <c r="H15" s="130"/>
      <c r="I15" s="130"/>
      <c r="J15" s="130"/>
      <c r="K15" s="130"/>
      <c r="L15" s="130"/>
      <c r="M15" s="130"/>
      <c r="N15" s="130"/>
      <c r="O15" s="130"/>
      <c r="P15" s="130"/>
    </row>
    <row r="16" spans="1:16" s="36" customFormat="1" ht="38" customHeight="1">
      <c r="A16" s="35" t="s">
        <v>62</v>
      </c>
      <c r="B16" s="130" t="s">
        <v>39</v>
      </c>
      <c r="C16" s="130"/>
      <c r="D16" s="130"/>
      <c r="E16" s="130"/>
      <c r="F16" s="130"/>
      <c r="G16" s="130"/>
      <c r="H16" s="130"/>
      <c r="I16" s="130"/>
      <c r="J16" s="130"/>
      <c r="K16" s="130"/>
      <c r="L16" s="130"/>
      <c r="M16" s="130"/>
      <c r="N16" s="130"/>
      <c r="O16" s="130"/>
      <c r="P16" s="130"/>
    </row>
    <row r="17" spans="1:16" s="36" customFormat="1" ht="22" customHeight="1">
      <c r="A17" s="35" t="s">
        <v>63</v>
      </c>
      <c r="B17" s="131" t="s">
        <v>42</v>
      </c>
      <c r="C17" s="131"/>
      <c r="D17" s="131"/>
      <c r="E17" s="131"/>
      <c r="F17" s="131"/>
      <c r="G17" s="131"/>
      <c r="H17" s="131"/>
      <c r="I17" s="131"/>
      <c r="J17" s="131"/>
      <c r="K17" s="131"/>
      <c r="L17" s="131"/>
      <c r="M17" s="131"/>
      <c r="N17" s="131"/>
      <c r="O17" s="131"/>
      <c r="P17" s="131"/>
    </row>
  </sheetData>
  <mergeCells count="20">
    <mergeCell ref="L1:L2"/>
    <mergeCell ref="A12:K12"/>
    <mergeCell ref="M12:P12"/>
    <mergeCell ref="A1:A2"/>
    <mergeCell ref="B16:P16"/>
    <mergeCell ref="B14:P14"/>
    <mergeCell ref="B17:P17"/>
    <mergeCell ref="F1:G1"/>
    <mergeCell ref="O1:O2"/>
    <mergeCell ref="P1:P2"/>
    <mergeCell ref="M1:M2"/>
    <mergeCell ref="N1:N2"/>
    <mergeCell ref="B1:B2"/>
    <mergeCell ref="C1:C2"/>
    <mergeCell ref="H1:H2"/>
    <mergeCell ref="J1:J2"/>
    <mergeCell ref="B15:P15"/>
    <mergeCell ref="K1:K2"/>
    <mergeCell ref="D1:E1"/>
    <mergeCell ref="I1:I2"/>
  </mergeCells>
  <phoneticPr fontId="2" type="noConversion"/>
  <printOptions horizontalCentered="1"/>
  <pageMargins left="0.39370078740157483" right="0.39370078740157483" top="0.98425196850393704" bottom="0.78740157480314965" header="0.47244094488188981" footer="0.39370078740157483"/>
  <pageSetup paperSize="9" scale="95" orientation="landscape" errors="blank" horizontalDpi="300" verticalDpi="300" r:id="rId1"/>
  <headerFooter alignWithMargins="0">
    <oddHeader>&amp;L&amp;"微軟正黑體,粗體"&amp;16附件二&amp;C&amp;"微軟正黑體,粗體"&amp;16 &amp;U114年度&amp;U　教師本俸差額執行表</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BF7ACC-D117-4A4E-98EC-83E9B4587393}">
  <sheetPr>
    <tabColor rgb="FF92D050"/>
  </sheetPr>
  <dimension ref="A1:P17"/>
  <sheetViews>
    <sheetView zoomScaleNormal="100" workbookViewId="0">
      <pane ySplit="2" topLeftCell="A3" activePane="bottomLeft" state="frozen"/>
      <selection pane="bottomLeft" sqref="A1:A2"/>
    </sheetView>
  </sheetViews>
  <sheetFormatPr defaultColWidth="9" defaultRowHeight="14.5"/>
  <cols>
    <col min="1" max="1" width="6.6328125" style="20" customWidth="1"/>
    <col min="2" max="2" width="9" style="20" bestFit="1" customWidth="1"/>
    <col min="3" max="3" width="15.6328125" style="20" customWidth="1"/>
    <col min="4" max="5" width="7.1796875" style="57" customWidth="1"/>
    <col min="6" max="7" width="8.6328125" style="21" customWidth="1"/>
    <col min="8" max="9" width="9.1796875" style="20" customWidth="1"/>
    <col min="10" max="10" width="8.6328125" style="21" customWidth="1"/>
    <col min="11" max="11" width="5.6328125" style="21" customWidth="1"/>
    <col min="12" max="12" width="10.6328125" style="21" customWidth="1"/>
    <col min="13" max="13" width="10.1796875" style="21" customWidth="1"/>
    <col min="14" max="14" width="11.6328125" style="21" customWidth="1"/>
    <col min="15" max="15" width="9.6328125" style="20" customWidth="1"/>
    <col min="16" max="16" width="8.6328125" style="20" customWidth="1"/>
    <col min="17" max="16384" width="9" style="20"/>
  </cols>
  <sheetData>
    <row r="1" spans="1:16" s="26" customFormat="1" ht="14.5" customHeight="1">
      <c r="A1" s="150" t="s">
        <v>33</v>
      </c>
      <c r="B1" s="141" t="s">
        <v>38</v>
      </c>
      <c r="C1" s="142" t="s">
        <v>34</v>
      </c>
      <c r="D1" s="132" t="s">
        <v>86</v>
      </c>
      <c r="E1" s="133"/>
      <c r="F1" s="132" t="s">
        <v>46</v>
      </c>
      <c r="G1" s="133"/>
      <c r="H1" s="134" t="s">
        <v>64</v>
      </c>
      <c r="I1" s="134" t="s">
        <v>92</v>
      </c>
      <c r="J1" s="138" t="s">
        <v>52</v>
      </c>
      <c r="K1" s="134" t="s">
        <v>54</v>
      </c>
      <c r="L1" s="144" t="s">
        <v>56</v>
      </c>
      <c r="M1" s="138" t="s">
        <v>35</v>
      </c>
      <c r="N1" s="134" t="s">
        <v>60</v>
      </c>
      <c r="O1" s="134" t="s">
        <v>36</v>
      </c>
      <c r="P1" s="136" t="s">
        <v>20</v>
      </c>
    </row>
    <row r="2" spans="1:16" ht="17.149999999999999" customHeight="1">
      <c r="A2" s="151"/>
      <c r="B2" s="139"/>
      <c r="C2" s="143"/>
      <c r="D2" s="27" t="s">
        <v>30</v>
      </c>
      <c r="E2" s="27" t="s">
        <v>31</v>
      </c>
      <c r="F2" s="27" t="s">
        <v>30</v>
      </c>
      <c r="G2" s="27" t="s">
        <v>31</v>
      </c>
      <c r="H2" s="135"/>
      <c r="I2" s="135"/>
      <c r="J2" s="143"/>
      <c r="K2" s="135"/>
      <c r="L2" s="143"/>
      <c r="M2" s="139"/>
      <c r="N2" s="140"/>
      <c r="O2" s="135"/>
      <c r="P2" s="137"/>
    </row>
    <row r="3" spans="1:16" s="42" customFormat="1" ht="43.5">
      <c r="A3" s="47" t="s">
        <v>40</v>
      </c>
      <c r="B3" s="48" t="s">
        <v>41</v>
      </c>
      <c r="C3" s="49" t="s">
        <v>91</v>
      </c>
      <c r="D3" s="55">
        <v>110</v>
      </c>
      <c r="E3" s="55">
        <v>114</v>
      </c>
      <c r="F3" s="50">
        <v>59895</v>
      </c>
      <c r="G3" s="50">
        <v>73800</v>
      </c>
      <c r="H3" s="50">
        <f>G3-F3</f>
        <v>13905</v>
      </c>
      <c r="I3" s="63">
        <f>IFERROR(H3/F3,"—")</f>
        <v>0.23215627347858753</v>
      </c>
      <c r="J3" s="54" t="s">
        <v>87</v>
      </c>
      <c r="K3" s="54">
        <v>3</v>
      </c>
      <c r="L3" s="51">
        <f>H3*K3</f>
        <v>41715</v>
      </c>
      <c r="M3" s="52" t="s">
        <v>93</v>
      </c>
      <c r="N3" s="52" t="s">
        <v>93</v>
      </c>
      <c r="O3" s="48" t="s">
        <v>88</v>
      </c>
      <c r="P3" s="53"/>
    </row>
    <row r="4" spans="1:16" s="42" customFormat="1" ht="43.5">
      <c r="A4" s="47" t="s">
        <v>89</v>
      </c>
      <c r="B4" s="48" t="s">
        <v>44</v>
      </c>
      <c r="C4" s="49" t="s">
        <v>90</v>
      </c>
      <c r="D4" s="55">
        <v>112</v>
      </c>
      <c r="E4" s="55">
        <v>113</v>
      </c>
      <c r="F4" s="50">
        <v>62300</v>
      </c>
      <c r="G4" s="50">
        <v>71650</v>
      </c>
      <c r="H4" s="50">
        <f>G4-F4</f>
        <v>9350</v>
      </c>
      <c r="I4" s="63">
        <f t="shared" ref="I4:I11" si="0">IFERROR(H4/F4,"--")</f>
        <v>0.15008025682182985</v>
      </c>
      <c r="J4" s="54" t="s">
        <v>87</v>
      </c>
      <c r="K4" s="54">
        <v>3</v>
      </c>
      <c r="L4" s="51">
        <f>H4*K4</f>
        <v>28050</v>
      </c>
      <c r="M4" s="52" t="s">
        <v>93</v>
      </c>
      <c r="N4" s="52" t="s">
        <v>93</v>
      </c>
      <c r="O4" s="48" t="s">
        <v>88</v>
      </c>
      <c r="P4" s="53"/>
    </row>
    <row r="5" spans="1:16" s="42" customFormat="1" ht="17.149999999999999" customHeight="1">
      <c r="A5" s="38"/>
      <c r="B5" s="28"/>
      <c r="C5" s="29"/>
      <c r="D5" s="27"/>
      <c r="E5" s="27"/>
      <c r="F5" s="30"/>
      <c r="G5" s="30"/>
      <c r="H5" s="50">
        <f t="shared" ref="H5:H11" si="1">G5-F5</f>
        <v>0</v>
      </c>
      <c r="I5" s="63" t="str">
        <f t="shared" si="0"/>
        <v>--</v>
      </c>
      <c r="J5" s="39"/>
      <c r="K5" s="39"/>
      <c r="L5" s="51">
        <f t="shared" ref="L5:L11" si="2">H5*K5</f>
        <v>0</v>
      </c>
      <c r="M5" s="40"/>
      <c r="N5" s="40"/>
      <c r="O5" s="29"/>
      <c r="P5" s="41"/>
    </row>
    <row r="6" spans="1:16" s="42" customFormat="1" ht="17.149999999999999" customHeight="1">
      <c r="A6" s="38"/>
      <c r="B6" s="28"/>
      <c r="C6" s="29"/>
      <c r="D6" s="27"/>
      <c r="E6" s="27"/>
      <c r="F6" s="30"/>
      <c r="G6" s="30"/>
      <c r="H6" s="50">
        <f t="shared" si="1"/>
        <v>0</v>
      </c>
      <c r="I6" s="63" t="str">
        <f t="shared" si="0"/>
        <v>--</v>
      </c>
      <c r="J6" s="39"/>
      <c r="K6" s="39"/>
      <c r="L6" s="51">
        <f t="shared" si="2"/>
        <v>0</v>
      </c>
      <c r="M6" s="40"/>
      <c r="N6" s="40"/>
      <c r="O6" s="29"/>
      <c r="P6" s="41"/>
    </row>
    <row r="7" spans="1:16" s="42" customFormat="1" ht="17.149999999999999" customHeight="1">
      <c r="A7" s="38"/>
      <c r="B7" s="28"/>
      <c r="C7" s="29"/>
      <c r="D7" s="27"/>
      <c r="E7" s="27"/>
      <c r="F7" s="30"/>
      <c r="G7" s="30"/>
      <c r="H7" s="50">
        <f t="shared" si="1"/>
        <v>0</v>
      </c>
      <c r="I7" s="63" t="str">
        <f t="shared" si="0"/>
        <v>--</v>
      </c>
      <c r="J7" s="39"/>
      <c r="K7" s="39"/>
      <c r="L7" s="51">
        <f t="shared" si="2"/>
        <v>0</v>
      </c>
      <c r="M7" s="40"/>
      <c r="N7" s="40"/>
      <c r="O7" s="29"/>
      <c r="P7" s="41"/>
    </row>
    <row r="8" spans="1:16" s="42" customFormat="1" ht="17.149999999999999" customHeight="1">
      <c r="A8" s="38"/>
      <c r="B8" s="28"/>
      <c r="C8" s="29"/>
      <c r="D8" s="27"/>
      <c r="E8" s="27"/>
      <c r="F8" s="30"/>
      <c r="G8" s="30"/>
      <c r="H8" s="50">
        <f t="shared" si="1"/>
        <v>0</v>
      </c>
      <c r="I8" s="63" t="str">
        <f t="shared" si="0"/>
        <v>--</v>
      </c>
      <c r="J8" s="39"/>
      <c r="K8" s="39"/>
      <c r="L8" s="51">
        <f t="shared" si="2"/>
        <v>0</v>
      </c>
      <c r="M8" s="40"/>
      <c r="N8" s="40"/>
      <c r="O8" s="29"/>
      <c r="P8" s="41"/>
    </row>
    <row r="9" spans="1:16" s="42" customFormat="1" ht="17.149999999999999" customHeight="1">
      <c r="A9" s="38"/>
      <c r="B9" s="28"/>
      <c r="C9" s="29"/>
      <c r="D9" s="27"/>
      <c r="E9" s="27"/>
      <c r="F9" s="30"/>
      <c r="G9" s="30"/>
      <c r="H9" s="50">
        <f t="shared" si="1"/>
        <v>0</v>
      </c>
      <c r="I9" s="63" t="str">
        <f t="shared" si="0"/>
        <v>--</v>
      </c>
      <c r="J9" s="39"/>
      <c r="K9" s="39"/>
      <c r="L9" s="51">
        <f t="shared" si="2"/>
        <v>0</v>
      </c>
      <c r="M9" s="40"/>
      <c r="N9" s="40"/>
      <c r="O9" s="29"/>
      <c r="P9" s="41"/>
    </row>
    <row r="10" spans="1:16" s="42" customFormat="1" ht="17.149999999999999" customHeight="1">
      <c r="A10" s="38"/>
      <c r="B10" s="28"/>
      <c r="C10" s="29"/>
      <c r="D10" s="27"/>
      <c r="E10" s="27"/>
      <c r="F10" s="30"/>
      <c r="G10" s="30"/>
      <c r="H10" s="50">
        <f t="shared" si="1"/>
        <v>0</v>
      </c>
      <c r="I10" s="63" t="str">
        <f t="shared" si="0"/>
        <v>--</v>
      </c>
      <c r="J10" s="39"/>
      <c r="K10" s="39"/>
      <c r="L10" s="51">
        <f t="shared" si="2"/>
        <v>0</v>
      </c>
      <c r="M10" s="40"/>
      <c r="N10" s="40"/>
      <c r="O10" s="29"/>
      <c r="P10" s="41"/>
    </row>
    <row r="11" spans="1:16" s="42" customFormat="1" ht="17.149999999999999" customHeight="1" thickBot="1">
      <c r="A11" s="43"/>
      <c r="B11" s="31"/>
      <c r="C11" s="32"/>
      <c r="D11" s="56"/>
      <c r="E11" s="56"/>
      <c r="F11" s="33"/>
      <c r="G11" s="33"/>
      <c r="H11" s="50">
        <f t="shared" si="1"/>
        <v>0</v>
      </c>
      <c r="I11" s="63" t="str">
        <f t="shared" si="0"/>
        <v>--</v>
      </c>
      <c r="J11" s="44"/>
      <c r="K11" s="44"/>
      <c r="L11" s="51">
        <f t="shared" si="2"/>
        <v>0</v>
      </c>
      <c r="M11" s="45"/>
      <c r="N11" s="45"/>
      <c r="O11" s="32"/>
      <c r="P11" s="46"/>
    </row>
    <row r="12" spans="1:16" ht="17.149999999999999" customHeight="1" thickBot="1">
      <c r="A12" s="145" t="s">
        <v>55</v>
      </c>
      <c r="B12" s="146"/>
      <c r="C12" s="146"/>
      <c r="D12" s="146"/>
      <c r="E12" s="146"/>
      <c r="F12" s="146"/>
      <c r="G12" s="146"/>
      <c r="H12" s="146"/>
      <c r="I12" s="146"/>
      <c r="J12" s="146"/>
      <c r="K12" s="147"/>
      <c r="L12" s="37">
        <f>SUM(L3:L11)</f>
        <v>69765</v>
      </c>
      <c r="M12" s="148"/>
      <c r="N12" s="146"/>
      <c r="O12" s="146"/>
      <c r="P12" s="149"/>
    </row>
    <row r="13" spans="1:16" ht="17.149999999999999" customHeight="1">
      <c r="D13" s="26"/>
      <c r="E13" s="26"/>
      <c r="F13" s="20"/>
      <c r="G13" s="20"/>
      <c r="J13" s="34"/>
      <c r="K13" s="34"/>
      <c r="L13" s="34"/>
    </row>
    <row r="14" spans="1:16" s="36" customFormat="1" ht="22" customHeight="1">
      <c r="A14" s="35" t="s">
        <v>37</v>
      </c>
      <c r="B14" s="130" t="s">
        <v>94</v>
      </c>
      <c r="C14" s="130"/>
      <c r="D14" s="130"/>
      <c r="E14" s="130"/>
      <c r="F14" s="130"/>
      <c r="G14" s="130"/>
      <c r="H14" s="130"/>
      <c r="I14" s="130"/>
      <c r="J14" s="130"/>
      <c r="K14" s="130"/>
      <c r="L14" s="130"/>
      <c r="M14" s="130"/>
      <c r="N14" s="130"/>
      <c r="O14" s="130"/>
      <c r="P14" s="130"/>
    </row>
    <row r="15" spans="1:16" s="36" customFormat="1" ht="54" customHeight="1">
      <c r="A15" s="35" t="s">
        <v>61</v>
      </c>
      <c r="B15" s="130" t="s">
        <v>96</v>
      </c>
      <c r="C15" s="130"/>
      <c r="D15" s="130"/>
      <c r="E15" s="130"/>
      <c r="F15" s="130"/>
      <c r="G15" s="130"/>
      <c r="H15" s="130"/>
      <c r="I15" s="130"/>
      <c r="J15" s="130"/>
      <c r="K15" s="130"/>
      <c r="L15" s="130"/>
      <c r="M15" s="130"/>
      <c r="N15" s="130"/>
      <c r="O15" s="130"/>
      <c r="P15" s="130"/>
    </row>
    <row r="16" spans="1:16" s="36" customFormat="1" ht="38" customHeight="1">
      <c r="A16" s="35" t="s">
        <v>62</v>
      </c>
      <c r="B16" s="130" t="s">
        <v>39</v>
      </c>
      <c r="C16" s="130"/>
      <c r="D16" s="130"/>
      <c r="E16" s="130"/>
      <c r="F16" s="130"/>
      <c r="G16" s="130"/>
      <c r="H16" s="130"/>
      <c r="I16" s="130"/>
      <c r="J16" s="130"/>
      <c r="K16" s="130"/>
      <c r="L16" s="130"/>
      <c r="M16" s="130"/>
      <c r="N16" s="130"/>
      <c r="O16" s="130"/>
      <c r="P16" s="130"/>
    </row>
    <row r="17" spans="1:16" s="36" customFormat="1" ht="22" customHeight="1">
      <c r="A17" s="35" t="s">
        <v>63</v>
      </c>
      <c r="B17" s="131" t="s">
        <v>42</v>
      </c>
      <c r="C17" s="131"/>
      <c r="D17" s="131"/>
      <c r="E17" s="131"/>
      <c r="F17" s="131"/>
      <c r="G17" s="131"/>
      <c r="H17" s="131"/>
      <c r="I17" s="131"/>
      <c r="J17" s="131"/>
      <c r="K17" s="131"/>
      <c r="L17" s="131"/>
      <c r="M17" s="131"/>
      <c r="N17" s="131"/>
      <c r="O17" s="131"/>
      <c r="P17" s="131"/>
    </row>
  </sheetData>
  <mergeCells count="20">
    <mergeCell ref="N1:N2"/>
    <mergeCell ref="A1:A2"/>
    <mergeCell ref="B1:B2"/>
    <mergeCell ref="C1:C2"/>
    <mergeCell ref="D1:E1"/>
    <mergeCell ref="F1:G1"/>
    <mergeCell ref="H1:H2"/>
    <mergeCell ref="B16:P16"/>
    <mergeCell ref="B17:P17"/>
    <mergeCell ref="O1:O2"/>
    <mergeCell ref="P1:P2"/>
    <mergeCell ref="A12:K12"/>
    <mergeCell ref="M12:P12"/>
    <mergeCell ref="B14:P14"/>
    <mergeCell ref="B15:P15"/>
    <mergeCell ref="I1:I2"/>
    <mergeCell ref="J1:J2"/>
    <mergeCell ref="K1:K2"/>
    <mergeCell ref="L1:L2"/>
    <mergeCell ref="M1:M2"/>
  </mergeCells>
  <phoneticPr fontId="2" type="noConversion"/>
  <printOptions horizontalCentered="1"/>
  <pageMargins left="0.39370078740157483" right="0.39370078740157483" top="0.98425196850393704" bottom="0.78740157480314965" header="0.47244094488188981" footer="0.39370078740157483"/>
  <pageSetup paperSize="9" scale="95" orientation="landscape" errors="blank" horizontalDpi="300" verticalDpi="300" r:id="rId1"/>
  <headerFooter alignWithMargins="0">
    <oddHeader>&amp;L&amp;"微軟正黑體,粗體"&amp;16附件三之(一)&amp;C&amp;"微軟正黑體,粗體"&amp;16 &amp;U114年度&amp;U　學術研究加給（助理教授以上）差額執行表</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5E114B-A11B-493F-B5CB-68448545303F}">
  <sheetPr>
    <tabColor rgb="FF92D050"/>
  </sheetPr>
  <dimension ref="A1:P17"/>
  <sheetViews>
    <sheetView zoomScaleNormal="100" workbookViewId="0">
      <pane ySplit="2" topLeftCell="A3" activePane="bottomLeft" state="frozen"/>
      <selection pane="bottomLeft" sqref="A1:A2"/>
    </sheetView>
  </sheetViews>
  <sheetFormatPr defaultColWidth="9" defaultRowHeight="14.5"/>
  <cols>
    <col min="1" max="1" width="6.6328125" style="20" customWidth="1"/>
    <col min="2" max="2" width="9" style="20" bestFit="1" customWidth="1"/>
    <col min="3" max="3" width="15.6328125" style="20" customWidth="1"/>
    <col min="4" max="5" width="7.1796875" style="57" customWidth="1"/>
    <col min="6" max="7" width="8.6328125" style="21" customWidth="1"/>
    <col min="8" max="9" width="9.1796875" style="20" customWidth="1"/>
    <col min="10" max="10" width="8.6328125" style="21" customWidth="1"/>
    <col min="11" max="11" width="5.6328125" style="21" customWidth="1"/>
    <col min="12" max="12" width="10.6328125" style="21" customWidth="1"/>
    <col min="13" max="13" width="10.1796875" style="21" customWidth="1"/>
    <col min="14" max="14" width="11.6328125" style="21" customWidth="1"/>
    <col min="15" max="15" width="9.6328125" style="20" customWidth="1"/>
    <col min="16" max="16" width="8.6328125" style="20" customWidth="1"/>
    <col min="17" max="16384" width="9" style="20"/>
  </cols>
  <sheetData>
    <row r="1" spans="1:16" s="26" customFormat="1" ht="14.5" customHeight="1">
      <c r="A1" s="150" t="s">
        <v>33</v>
      </c>
      <c r="B1" s="141" t="s">
        <v>38</v>
      </c>
      <c r="C1" s="142" t="s">
        <v>34</v>
      </c>
      <c r="D1" s="132" t="s">
        <v>86</v>
      </c>
      <c r="E1" s="133"/>
      <c r="F1" s="132" t="s">
        <v>46</v>
      </c>
      <c r="G1" s="133"/>
      <c r="H1" s="134" t="s">
        <v>64</v>
      </c>
      <c r="I1" s="134" t="s">
        <v>92</v>
      </c>
      <c r="J1" s="138" t="s">
        <v>52</v>
      </c>
      <c r="K1" s="134" t="s">
        <v>54</v>
      </c>
      <c r="L1" s="144" t="s">
        <v>56</v>
      </c>
      <c r="M1" s="138" t="s">
        <v>35</v>
      </c>
      <c r="N1" s="134" t="s">
        <v>60</v>
      </c>
      <c r="O1" s="134" t="s">
        <v>36</v>
      </c>
      <c r="P1" s="136" t="s">
        <v>20</v>
      </c>
    </row>
    <row r="2" spans="1:16" ht="17.149999999999999" customHeight="1">
      <c r="A2" s="151"/>
      <c r="B2" s="139"/>
      <c r="C2" s="143"/>
      <c r="D2" s="27" t="s">
        <v>30</v>
      </c>
      <c r="E2" s="27" t="s">
        <v>31</v>
      </c>
      <c r="F2" s="27" t="s">
        <v>30</v>
      </c>
      <c r="G2" s="27" t="s">
        <v>31</v>
      </c>
      <c r="H2" s="135"/>
      <c r="I2" s="135"/>
      <c r="J2" s="143"/>
      <c r="K2" s="135"/>
      <c r="L2" s="143"/>
      <c r="M2" s="139"/>
      <c r="N2" s="140"/>
      <c r="O2" s="135"/>
      <c r="P2" s="137"/>
    </row>
    <row r="3" spans="1:16" s="42" customFormat="1" ht="43.5">
      <c r="A3" s="47" t="s">
        <v>40</v>
      </c>
      <c r="B3" s="48" t="s">
        <v>48</v>
      </c>
      <c r="C3" s="49" t="s">
        <v>98</v>
      </c>
      <c r="D3" s="55">
        <v>110</v>
      </c>
      <c r="E3" s="55">
        <v>113</v>
      </c>
      <c r="F3" s="50">
        <v>31925</v>
      </c>
      <c r="G3" s="50">
        <v>34540</v>
      </c>
      <c r="H3" s="50">
        <f>G3-F3</f>
        <v>2615</v>
      </c>
      <c r="I3" s="63">
        <f>IFERROR(H3/F3,"—")</f>
        <v>8.1910728269381367E-2</v>
      </c>
      <c r="J3" s="54" t="s">
        <v>87</v>
      </c>
      <c r="K3" s="54">
        <v>3</v>
      </c>
      <c r="L3" s="51">
        <f>H3*K3</f>
        <v>7845</v>
      </c>
      <c r="M3" s="52" t="s">
        <v>93</v>
      </c>
      <c r="N3" s="52" t="s">
        <v>93</v>
      </c>
      <c r="O3" s="48" t="s">
        <v>88</v>
      </c>
      <c r="P3" s="53"/>
    </row>
    <row r="4" spans="1:16" s="42" customFormat="1" ht="43.5">
      <c r="A4" s="47" t="s">
        <v>89</v>
      </c>
      <c r="B4" s="48" t="s">
        <v>97</v>
      </c>
      <c r="C4" s="49" t="s">
        <v>99</v>
      </c>
      <c r="D4" s="55">
        <v>112</v>
      </c>
      <c r="E4" s="55">
        <v>114</v>
      </c>
      <c r="F4" s="50">
        <v>33210</v>
      </c>
      <c r="G4" s="50">
        <v>35580</v>
      </c>
      <c r="H4" s="50">
        <f>G4-F4</f>
        <v>2370</v>
      </c>
      <c r="I4" s="63">
        <f t="shared" ref="I4:I11" si="0">IFERROR(H4/F4,"--")</f>
        <v>7.1364046973803066E-2</v>
      </c>
      <c r="J4" s="54" t="s">
        <v>87</v>
      </c>
      <c r="K4" s="54">
        <v>3</v>
      </c>
      <c r="L4" s="51">
        <f>H4*K4</f>
        <v>7110</v>
      </c>
      <c r="M4" s="52" t="s">
        <v>93</v>
      </c>
      <c r="N4" s="52" t="s">
        <v>93</v>
      </c>
      <c r="O4" s="48" t="s">
        <v>88</v>
      </c>
      <c r="P4" s="53"/>
    </row>
    <row r="5" spans="1:16" s="42" customFormat="1" ht="17.149999999999999" customHeight="1">
      <c r="A5" s="38"/>
      <c r="B5" s="28"/>
      <c r="C5" s="29"/>
      <c r="D5" s="27"/>
      <c r="E5" s="27"/>
      <c r="F5" s="30"/>
      <c r="G5" s="30"/>
      <c r="H5" s="50">
        <f t="shared" ref="H5:H11" si="1">G5-F5</f>
        <v>0</v>
      </c>
      <c r="I5" s="63" t="str">
        <f t="shared" si="0"/>
        <v>--</v>
      </c>
      <c r="J5" s="39"/>
      <c r="K5" s="39"/>
      <c r="L5" s="51">
        <f t="shared" ref="L5:L11" si="2">H5*K5</f>
        <v>0</v>
      </c>
      <c r="M5" s="40"/>
      <c r="N5" s="40"/>
      <c r="O5" s="29"/>
      <c r="P5" s="41"/>
    </row>
    <row r="6" spans="1:16" s="42" customFormat="1" ht="17.149999999999999" customHeight="1">
      <c r="A6" s="38"/>
      <c r="B6" s="28"/>
      <c r="C6" s="29"/>
      <c r="D6" s="27"/>
      <c r="E6" s="27"/>
      <c r="F6" s="30"/>
      <c r="G6" s="30"/>
      <c r="H6" s="50">
        <f t="shared" si="1"/>
        <v>0</v>
      </c>
      <c r="I6" s="63" t="str">
        <f t="shared" si="0"/>
        <v>--</v>
      </c>
      <c r="J6" s="39"/>
      <c r="K6" s="39"/>
      <c r="L6" s="51">
        <f t="shared" si="2"/>
        <v>0</v>
      </c>
      <c r="M6" s="40"/>
      <c r="N6" s="40"/>
      <c r="O6" s="29"/>
      <c r="P6" s="41"/>
    </row>
    <row r="7" spans="1:16" s="42" customFormat="1" ht="17.149999999999999" customHeight="1">
      <c r="A7" s="38"/>
      <c r="B7" s="28"/>
      <c r="C7" s="29"/>
      <c r="D7" s="27"/>
      <c r="E7" s="27"/>
      <c r="F7" s="30"/>
      <c r="G7" s="30"/>
      <c r="H7" s="50">
        <f t="shared" si="1"/>
        <v>0</v>
      </c>
      <c r="I7" s="63" t="str">
        <f t="shared" si="0"/>
        <v>--</v>
      </c>
      <c r="J7" s="39"/>
      <c r="K7" s="39"/>
      <c r="L7" s="51">
        <f t="shared" si="2"/>
        <v>0</v>
      </c>
      <c r="M7" s="40"/>
      <c r="N7" s="40"/>
      <c r="O7" s="29"/>
      <c r="P7" s="41"/>
    </row>
    <row r="8" spans="1:16" s="42" customFormat="1" ht="17.149999999999999" customHeight="1">
      <c r="A8" s="38"/>
      <c r="B8" s="28"/>
      <c r="C8" s="29"/>
      <c r="D8" s="27"/>
      <c r="E8" s="27"/>
      <c r="F8" s="30"/>
      <c r="G8" s="30"/>
      <c r="H8" s="50">
        <f t="shared" si="1"/>
        <v>0</v>
      </c>
      <c r="I8" s="63" t="str">
        <f t="shared" si="0"/>
        <v>--</v>
      </c>
      <c r="J8" s="39"/>
      <c r="K8" s="39"/>
      <c r="L8" s="51">
        <f t="shared" si="2"/>
        <v>0</v>
      </c>
      <c r="M8" s="40"/>
      <c r="N8" s="40"/>
      <c r="O8" s="29"/>
      <c r="P8" s="41"/>
    </row>
    <row r="9" spans="1:16" s="42" customFormat="1" ht="17.149999999999999" customHeight="1">
      <c r="A9" s="38"/>
      <c r="B9" s="28"/>
      <c r="C9" s="29"/>
      <c r="D9" s="27"/>
      <c r="E9" s="27"/>
      <c r="F9" s="30"/>
      <c r="G9" s="30"/>
      <c r="H9" s="50">
        <f t="shared" si="1"/>
        <v>0</v>
      </c>
      <c r="I9" s="63" t="str">
        <f t="shared" si="0"/>
        <v>--</v>
      </c>
      <c r="J9" s="39"/>
      <c r="K9" s="39"/>
      <c r="L9" s="51">
        <f t="shared" si="2"/>
        <v>0</v>
      </c>
      <c r="M9" s="40"/>
      <c r="N9" s="40"/>
      <c r="O9" s="29"/>
      <c r="P9" s="41"/>
    </row>
    <row r="10" spans="1:16" s="42" customFormat="1" ht="17.149999999999999" customHeight="1">
      <c r="A10" s="38"/>
      <c r="B10" s="28"/>
      <c r="C10" s="29"/>
      <c r="D10" s="27"/>
      <c r="E10" s="27"/>
      <c r="F10" s="30"/>
      <c r="G10" s="30"/>
      <c r="H10" s="50">
        <f t="shared" si="1"/>
        <v>0</v>
      </c>
      <c r="I10" s="63" t="str">
        <f t="shared" si="0"/>
        <v>--</v>
      </c>
      <c r="J10" s="39"/>
      <c r="K10" s="39"/>
      <c r="L10" s="51">
        <f t="shared" si="2"/>
        <v>0</v>
      </c>
      <c r="M10" s="40"/>
      <c r="N10" s="40"/>
      <c r="O10" s="29"/>
      <c r="P10" s="41"/>
    </row>
    <row r="11" spans="1:16" s="42" customFormat="1" ht="17.149999999999999" customHeight="1" thickBot="1">
      <c r="A11" s="43"/>
      <c r="B11" s="31"/>
      <c r="C11" s="32"/>
      <c r="D11" s="56"/>
      <c r="E11" s="56"/>
      <c r="F11" s="33"/>
      <c r="G11" s="33"/>
      <c r="H11" s="50">
        <f t="shared" si="1"/>
        <v>0</v>
      </c>
      <c r="I11" s="63" t="str">
        <f t="shared" si="0"/>
        <v>--</v>
      </c>
      <c r="J11" s="44"/>
      <c r="K11" s="44"/>
      <c r="L11" s="51">
        <f t="shared" si="2"/>
        <v>0</v>
      </c>
      <c r="M11" s="45"/>
      <c r="N11" s="45"/>
      <c r="O11" s="32"/>
      <c r="P11" s="46"/>
    </row>
    <row r="12" spans="1:16" ht="17.149999999999999" customHeight="1" thickBot="1">
      <c r="A12" s="145" t="s">
        <v>55</v>
      </c>
      <c r="B12" s="146"/>
      <c r="C12" s="146"/>
      <c r="D12" s="146"/>
      <c r="E12" s="146"/>
      <c r="F12" s="146"/>
      <c r="G12" s="146"/>
      <c r="H12" s="146"/>
      <c r="I12" s="146"/>
      <c r="J12" s="146"/>
      <c r="K12" s="147"/>
      <c r="L12" s="37">
        <f>SUM(L3:L11)</f>
        <v>14955</v>
      </c>
      <c r="M12" s="148"/>
      <c r="N12" s="146"/>
      <c r="O12" s="146"/>
      <c r="P12" s="149"/>
    </row>
    <row r="13" spans="1:16" ht="17.149999999999999" customHeight="1">
      <c r="D13" s="26"/>
      <c r="E13" s="26"/>
      <c r="F13" s="20"/>
      <c r="G13" s="20"/>
      <c r="J13" s="34"/>
      <c r="K13" s="34"/>
      <c r="L13" s="34"/>
    </row>
    <row r="14" spans="1:16" s="36" customFormat="1" ht="22" customHeight="1">
      <c r="A14" s="35" t="s">
        <v>37</v>
      </c>
      <c r="B14" s="130" t="s">
        <v>94</v>
      </c>
      <c r="C14" s="130"/>
      <c r="D14" s="130"/>
      <c r="E14" s="130"/>
      <c r="F14" s="130"/>
      <c r="G14" s="130"/>
      <c r="H14" s="130"/>
      <c r="I14" s="130"/>
      <c r="J14" s="130"/>
      <c r="K14" s="130"/>
      <c r="L14" s="130"/>
      <c r="M14" s="130"/>
      <c r="N14" s="130"/>
      <c r="O14" s="130"/>
      <c r="P14" s="130"/>
    </row>
    <row r="15" spans="1:16" s="36" customFormat="1" ht="54" customHeight="1">
      <c r="A15" s="35" t="s">
        <v>61</v>
      </c>
      <c r="B15" s="130" t="s">
        <v>96</v>
      </c>
      <c r="C15" s="130"/>
      <c r="D15" s="130"/>
      <c r="E15" s="130"/>
      <c r="F15" s="130"/>
      <c r="G15" s="130"/>
      <c r="H15" s="130"/>
      <c r="I15" s="130"/>
      <c r="J15" s="130"/>
      <c r="K15" s="130"/>
      <c r="L15" s="130"/>
      <c r="M15" s="130"/>
      <c r="N15" s="130"/>
      <c r="O15" s="130"/>
      <c r="P15" s="130"/>
    </row>
    <row r="16" spans="1:16" s="36" customFormat="1" ht="38" customHeight="1">
      <c r="A16" s="35" t="s">
        <v>62</v>
      </c>
      <c r="B16" s="130" t="s">
        <v>39</v>
      </c>
      <c r="C16" s="130"/>
      <c r="D16" s="130"/>
      <c r="E16" s="130"/>
      <c r="F16" s="130"/>
      <c r="G16" s="130"/>
      <c r="H16" s="130"/>
      <c r="I16" s="130"/>
      <c r="J16" s="130"/>
      <c r="K16" s="130"/>
      <c r="L16" s="130"/>
      <c r="M16" s="130"/>
      <c r="N16" s="130"/>
      <c r="O16" s="130"/>
      <c r="P16" s="130"/>
    </row>
    <row r="17" spans="1:16" s="36" customFormat="1" ht="22" customHeight="1">
      <c r="A17" s="35" t="s">
        <v>63</v>
      </c>
      <c r="B17" s="131" t="s">
        <v>42</v>
      </c>
      <c r="C17" s="131"/>
      <c r="D17" s="131"/>
      <c r="E17" s="131"/>
      <c r="F17" s="131"/>
      <c r="G17" s="131"/>
      <c r="H17" s="131"/>
      <c r="I17" s="131"/>
      <c r="J17" s="131"/>
      <c r="K17" s="131"/>
      <c r="L17" s="131"/>
      <c r="M17" s="131"/>
      <c r="N17" s="131"/>
      <c r="O17" s="131"/>
      <c r="P17" s="131"/>
    </row>
  </sheetData>
  <mergeCells count="20">
    <mergeCell ref="N1:N2"/>
    <mergeCell ref="A1:A2"/>
    <mergeCell ref="B1:B2"/>
    <mergeCell ref="C1:C2"/>
    <mergeCell ref="D1:E1"/>
    <mergeCell ref="F1:G1"/>
    <mergeCell ref="H1:H2"/>
    <mergeCell ref="B16:P16"/>
    <mergeCell ref="B17:P17"/>
    <mergeCell ref="O1:O2"/>
    <mergeCell ref="P1:P2"/>
    <mergeCell ref="A12:K12"/>
    <mergeCell ref="M12:P12"/>
    <mergeCell ref="B14:P14"/>
    <mergeCell ref="B15:P15"/>
    <mergeCell ref="I1:I2"/>
    <mergeCell ref="J1:J2"/>
    <mergeCell ref="K1:K2"/>
    <mergeCell ref="L1:L2"/>
    <mergeCell ref="M1:M2"/>
  </mergeCells>
  <phoneticPr fontId="2" type="noConversion"/>
  <printOptions horizontalCentered="1"/>
  <pageMargins left="0.39370078740157483" right="0.39370078740157483" top="0.98425196850393704" bottom="0.78740157480314965" header="0.47244094488188981" footer="0.39370078740157483"/>
  <pageSetup paperSize="9" scale="95" orientation="landscape" errors="blank" horizontalDpi="300" verticalDpi="300" r:id="rId1"/>
  <headerFooter alignWithMargins="0">
    <oddHeader>&amp;L&amp;"微軟正黑體,粗體"&amp;16附件三之(二)&amp;C&amp;"微軟正黑體,粗體"&amp;16 &amp;U114年度&amp;U　學術研究加給（講師及助教）差額執行表</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222AEB-9AB5-40A3-BA16-0376DFE425F9}">
  <sheetPr>
    <tabColor rgb="FF92D050"/>
  </sheetPr>
  <dimension ref="A1:P17"/>
  <sheetViews>
    <sheetView zoomScaleNormal="100" workbookViewId="0">
      <pane ySplit="2" topLeftCell="A3" activePane="bottomLeft" state="frozen"/>
      <selection pane="bottomLeft" sqref="A1:A2"/>
    </sheetView>
  </sheetViews>
  <sheetFormatPr defaultColWidth="9" defaultRowHeight="14.5"/>
  <cols>
    <col min="1" max="1" width="6.6328125" style="20" customWidth="1"/>
    <col min="2" max="2" width="9" style="20" bestFit="1" customWidth="1"/>
    <col min="3" max="3" width="15.6328125" style="20" customWidth="1"/>
    <col min="4" max="5" width="7.1796875" style="57" customWidth="1"/>
    <col min="6" max="7" width="8.6328125" style="21" customWidth="1"/>
    <col min="8" max="9" width="9.1796875" style="20" customWidth="1"/>
    <col min="10" max="10" width="8.6328125" style="21" customWidth="1"/>
    <col min="11" max="11" width="5.6328125" style="21" customWidth="1"/>
    <col min="12" max="12" width="10.6328125" style="21" customWidth="1"/>
    <col min="13" max="13" width="10.1796875" style="21" customWidth="1"/>
    <col min="14" max="14" width="11.6328125" style="21" customWidth="1"/>
    <col min="15" max="15" width="9.6328125" style="20" customWidth="1"/>
    <col min="16" max="16" width="8.6328125" style="20" customWidth="1"/>
    <col min="17" max="16384" width="9" style="20"/>
  </cols>
  <sheetData>
    <row r="1" spans="1:16" s="26" customFormat="1" ht="14.5" customHeight="1">
      <c r="A1" s="150" t="s">
        <v>33</v>
      </c>
      <c r="B1" s="141" t="s">
        <v>43</v>
      </c>
      <c r="C1" s="142" t="s">
        <v>45</v>
      </c>
      <c r="D1" s="132" t="s">
        <v>86</v>
      </c>
      <c r="E1" s="133"/>
      <c r="F1" s="132" t="s">
        <v>46</v>
      </c>
      <c r="G1" s="133"/>
      <c r="H1" s="134" t="s">
        <v>64</v>
      </c>
      <c r="I1" s="134" t="s">
        <v>92</v>
      </c>
      <c r="J1" s="138" t="s">
        <v>52</v>
      </c>
      <c r="K1" s="134" t="s">
        <v>54</v>
      </c>
      <c r="L1" s="144" t="s">
        <v>56</v>
      </c>
      <c r="M1" s="138" t="s">
        <v>35</v>
      </c>
      <c r="N1" s="134" t="s">
        <v>60</v>
      </c>
      <c r="O1" s="134" t="s">
        <v>36</v>
      </c>
      <c r="P1" s="136" t="s">
        <v>20</v>
      </c>
    </row>
    <row r="2" spans="1:16" ht="17.149999999999999" customHeight="1">
      <c r="A2" s="151"/>
      <c r="B2" s="139"/>
      <c r="C2" s="143"/>
      <c r="D2" s="27" t="s">
        <v>30</v>
      </c>
      <c r="E2" s="27" t="s">
        <v>31</v>
      </c>
      <c r="F2" s="27" t="s">
        <v>30</v>
      </c>
      <c r="G2" s="27" t="s">
        <v>31</v>
      </c>
      <c r="H2" s="135"/>
      <c r="I2" s="135"/>
      <c r="J2" s="143"/>
      <c r="K2" s="135"/>
      <c r="L2" s="143"/>
      <c r="M2" s="139"/>
      <c r="N2" s="140"/>
      <c r="O2" s="135"/>
      <c r="P2" s="137"/>
    </row>
    <row r="3" spans="1:16" s="42" customFormat="1" ht="72.5">
      <c r="A3" s="47" t="s">
        <v>40</v>
      </c>
      <c r="B3" s="48" t="s">
        <v>100</v>
      </c>
      <c r="C3" s="49" t="s">
        <v>102</v>
      </c>
      <c r="D3" s="55">
        <v>110</v>
      </c>
      <c r="E3" s="55">
        <v>112</v>
      </c>
      <c r="F3" s="50">
        <v>32385</v>
      </c>
      <c r="G3" s="50">
        <v>33700</v>
      </c>
      <c r="H3" s="50">
        <f>G3-F3</f>
        <v>1315</v>
      </c>
      <c r="I3" s="63">
        <f>IFERROR(H3/F3,"—")</f>
        <v>4.0605218465338891E-2</v>
      </c>
      <c r="J3" s="54" t="s">
        <v>57</v>
      </c>
      <c r="K3" s="54">
        <v>5</v>
      </c>
      <c r="L3" s="51">
        <f>H3*K3</f>
        <v>6575</v>
      </c>
      <c r="M3" s="52" t="s">
        <v>106</v>
      </c>
      <c r="N3" s="52" t="s">
        <v>106</v>
      </c>
      <c r="O3" s="48" t="s">
        <v>47</v>
      </c>
      <c r="P3" s="53"/>
    </row>
    <row r="4" spans="1:16" s="42" customFormat="1" ht="72.5">
      <c r="A4" s="47" t="s">
        <v>89</v>
      </c>
      <c r="B4" s="48" t="s">
        <v>101</v>
      </c>
      <c r="C4" s="49" t="s">
        <v>105</v>
      </c>
      <c r="D4" s="55">
        <v>113</v>
      </c>
      <c r="E4" s="55">
        <v>114</v>
      </c>
      <c r="F4" s="50">
        <v>25050</v>
      </c>
      <c r="G4" s="50">
        <v>25820</v>
      </c>
      <c r="H4" s="50">
        <f>G4-F4</f>
        <v>770</v>
      </c>
      <c r="I4" s="63">
        <f t="shared" ref="I4:I11" si="0">IFERROR(H4/F4,"--")</f>
        <v>3.0738522954091817E-2</v>
      </c>
      <c r="J4" s="54" t="s">
        <v>57</v>
      </c>
      <c r="K4" s="54">
        <v>5</v>
      </c>
      <c r="L4" s="51">
        <f>H4*K4</f>
        <v>3850</v>
      </c>
      <c r="M4" s="52" t="s">
        <v>106</v>
      </c>
      <c r="N4" s="52" t="s">
        <v>106</v>
      </c>
      <c r="O4" s="48" t="s">
        <v>47</v>
      </c>
      <c r="P4" s="53"/>
    </row>
    <row r="5" spans="1:16" s="42" customFormat="1" ht="17.149999999999999" customHeight="1">
      <c r="A5" s="38"/>
      <c r="B5" s="28"/>
      <c r="C5" s="29"/>
      <c r="D5" s="27"/>
      <c r="E5" s="27"/>
      <c r="F5" s="30"/>
      <c r="G5" s="30"/>
      <c r="H5" s="50">
        <f t="shared" ref="H5:H11" si="1">G5-F5</f>
        <v>0</v>
      </c>
      <c r="I5" s="63" t="str">
        <f t="shared" si="0"/>
        <v>--</v>
      </c>
      <c r="J5" s="39"/>
      <c r="K5" s="39"/>
      <c r="L5" s="51">
        <f t="shared" ref="L5:L11" si="2">H5*K5</f>
        <v>0</v>
      </c>
      <c r="M5" s="40"/>
      <c r="N5" s="40"/>
      <c r="O5" s="29"/>
      <c r="P5" s="41"/>
    </row>
    <row r="6" spans="1:16" s="42" customFormat="1" ht="17.149999999999999" customHeight="1">
      <c r="A6" s="38"/>
      <c r="B6" s="28"/>
      <c r="C6" s="29"/>
      <c r="D6" s="27"/>
      <c r="E6" s="27"/>
      <c r="F6" s="30"/>
      <c r="G6" s="30"/>
      <c r="H6" s="50">
        <f t="shared" si="1"/>
        <v>0</v>
      </c>
      <c r="I6" s="63" t="str">
        <f t="shared" si="0"/>
        <v>--</v>
      </c>
      <c r="J6" s="39"/>
      <c r="K6" s="39"/>
      <c r="L6" s="51">
        <f t="shared" si="2"/>
        <v>0</v>
      </c>
      <c r="M6" s="40"/>
      <c r="N6" s="40"/>
      <c r="O6" s="29"/>
      <c r="P6" s="41"/>
    </row>
    <row r="7" spans="1:16" s="42" customFormat="1" ht="17.149999999999999" customHeight="1">
      <c r="A7" s="38"/>
      <c r="B7" s="28"/>
      <c r="C7" s="29"/>
      <c r="D7" s="27"/>
      <c r="E7" s="27"/>
      <c r="F7" s="30"/>
      <c r="G7" s="30"/>
      <c r="H7" s="50">
        <f t="shared" si="1"/>
        <v>0</v>
      </c>
      <c r="I7" s="63" t="str">
        <f t="shared" si="0"/>
        <v>--</v>
      </c>
      <c r="J7" s="39"/>
      <c r="K7" s="39"/>
      <c r="L7" s="51">
        <f t="shared" si="2"/>
        <v>0</v>
      </c>
      <c r="M7" s="40"/>
      <c r="N7" s="40"/>
      <c r="O7" s="29"/>
      <c r="P7" s="41"/>
    </row>
    <row r="8" spans="1:16" s="42" customFormat="1" ht="17.149999999999999" customHeight="1">
      <c r="A8" s="38"/>
      <c r="B8" s="28"/>
      <c r="C8" s="29"/>
      <c r="D8" s="27"/>
      <c r="E8" s="27"/>
      <c r="F8" s="30"/>
      <c r="G8" s="30"/>
      <c r="H8" s="50">
        <f t="shared" si="1"/>
        <v>0</v>
      </c>
      <c r="I8" s="63" t="str">
        <f t="shared" si="0"/>
        <v>--</v>
      </c>
      <c r="J8" s="39"/>
      <c r="K8" s="39"/>
      <c r="L8" s="51">
        <f t="shared" si="2"/>
        <v>0</v>
      </c>
      <c r="M8" s="40"/>
      <c r="N8" s="40"/>
      <c r="O8" s="29"/>
      <c r="P8" s="41"/>
    </row>
    <row r="9" spans="1:16" s="42" customFormat="1" ht="17.149999999999999" customHeight="1">
      <c r="A9" s="38"/>
      <c r="B9" s="28"/>
      <c r="C9" s="29"/>
      <c r="D9" s="27"/>
      <c r="E9" s="27"/>
      <c r="F9" s="30"/>
      <c r="G9" s="30"/>
      <c r="H9" s="50">
        <f t="shared" si="1"/>
        <v>0</v>
      </c>
      <c r="I9" s="63" t="str">
        <f t="shared" si="0"/>
        <v>--</v>
      </c>
      <c r="J9" s="39"/>
      <c r="K9" s="39"/>
      <c r="L9" s="51">
        <f t="shared" si="2"/>
        <v>0</v>
      </c>
      <c r="M9" s="40"/>
      <c r="N9" s="40"/>
      <c r="O9" s="29"/>
      <c r="P9" s="41"/>
    </row>
    <row r="10" spans="1:16" s="42" customFormat="1" ht="17.149999999999999" customHeight="1">
      <c r="A10" s="38"/>
      <c r="B10" s="28"/>
      <c r="C10" s="29"/>
      <c r="D10" s="27"/>
      <c r="E10" s="27"/>
      <c r="F10" s="30"/>
      <c r="G10" s="30"/>
      <c r="H10" s="50">
        <f t="shared" si="1"/>
        <v>0</v>
      </c>
      <c r="I10" s="63" t="str">
        <f t="shared" si="0"/>
        <v>--</v>
      </c>
      <c r="J10" s="39"/>
      <c r="K10" s="39"/>
      <c r="L10" s="51">
        <f t="shared" si="2"/>
        <v>0</v>
      </c>
      <c r="M10" s="40"/>
      <c r="N10" s="40"/>
      <c r="O10" s="29"/>
      <c r="P10" s="41"/>
    </row>
    <row r="11" spans="1:16" s="42" customFormat="1" ht="17.149999999999999" customHeight="1" thickBot="1">
      <c r="A11" s="43"/>
      <c r="B11" s="31"/>
      <c r="C11" s="32"/>
      <c r="D11" s="56"/>
      <c r="E11" s="56"/>
      <c r="F11" s="33"/>
      <c r="G11" s="33"/>
      <c r="H11" s="50">
        <f t="shared" si="1"/>
        <v>0</v>
      </c>
      <c r="I11" s="63" t="str">
        <f t="shared" si="0"/>
        <v>--</v>
      </c>
      <c r="J11" s="44"/>
      <c r="K11" s="44"/>
      <c r="L11" s="51">
        <f t="shared" si="2"/>
        <v>0</v>
      </c>
      <c r="M11" s="45"/>
      <c r="N11" s="45"/>
      <c r="O11" s="32"/>
      <c r="P11" s="46"/>
    </row>
    <row r="12" spans="1:16" ht="17.149999999999999" customHeight="1" thickBot="1">
      <c r="A12" s="145" t="s">
        <v>55</v>
      </c>
      <c r="B12" s="146"/>
      <c r="C12" s="146"/>
      <c r="D12" s="146"/>
      <c r="E12" s="146"/>
      <c r="F12" s="146"/>
      <c r="G12" s="146"/>
      <c r="H12" s="146"/>
      <c r="I12" s="146"/>
      <c r="J12" s="146"/>
      <c r="K12" s="147"/>
      <c r="L12" s="37">
        <f>SUM(L3:L11)</f>
        <v>10425</v>
      </c>
      <c r="M12" s="148"/>
      <c r="N12" s="146"/>
      <c r="O12" s="146"/>
      <c r="P12" s="149"/>
    </row>
    <row r="13" spans="1:16" ht="17.149999999999999" customHeight="1">
      <c r="D13" s="26"/>
      <c r="E13" s="26"/>
      <c r="F13" s="20"/>
      <c r="G13" s="20"/>
      <c r="J13" s="34"/>
      <c r="K13" s="34"/>
      <c r="L13" s="34"/>
    </row>
    <row r="14" spans="1:16" s="36" customFormat="1" ht="22" customHeight="1">
      <c r="A14" s="35" t="s">
        <v>37</v>
      </c>
      <c r="B14" s="130" t="s">
        <v>103</v>
      </c>
      <c r="C14" s="130"/>
      <c r="D14" s="130"/>
      <c r="E14" s="130"/>
      <c r="F14" s="130"/>
      <c r="G14" s="130"/>
      <c r="H14" s="130"/>
      <c r="I14" s="130"/>
      <c r="J14" s="130"/>
      <c r="K14" s="130"/>
      <c r="L14" s="130"/>
      <c r="M14" s="130"/>
      <c r="N14" s="130"/>
      <c r="O14" s="130"/>
      <c r="P14" s="130"/>
    </row>
    <row r="15" spans="1:16" s="36" customFormat="1" ht="54" customHeight="1">
      <c r="A15" s="35" t="s">
        <v>61</v>
      </c>
      <c r="B15" s="130" t="s">
        <v>104</v>
      </c>
      <c r="C15" s="130"/>
      <c r="D15" s="130"/>
      <c r="E15" s="130"/>
      <c r="F15" s="130"/>
      <c r="G15" s="130"/>
      <c r="H15" s="130"/>
      <c r="I15" s="130"/>
      <c r="J15" s="130"/>
      <c r="K15" s="130"/>
      <c r="L15" s="130"/>
      <c r="M15" s="130"/>
      <c r="N15" s="130"/>
      <c r="O15" s="130"/>
      <c r="P15" s="130"/>
    </row>
    <row r="16" spans="1:16" s="36" customFormat="1" ht="38" customHeight="1">
      <c r="A16" s="35" t="s">
        <v>62</v>
      </c>
      <c r="B16" s="130" t="s">
        <v>39</v>
      </c>
      <c r="C16" s="130"/>
      <c r="D16" s="130"/>
      <c r="E16" s="130"/>
      <c r="F16" s="130"/>
      <c r="G16" s="130"/>
      <c r="H16" s="130"/>
      <c r="I16" s="130"/>
      <c r="J16" s="130"/>
      <c r="K16" s="130"/>
      <c r="L16" s="130"/>
      <c r="M16" s="130"/>
      <c r="N16" s="130"/>
      <c r="O16" s="130"/>
      <c r="P16" s="130"/>
    </row>
    <row r="17" spans="1:16" s="36" customFormat="1" ht="22" customHeight="1">
      <c r="A17" s="35" t="s">
        <v>63</v>
      </c>
      <c r="B17" s="131" t="s">
        <v>42</v>
      </c>
      <c r="C17" s="131"/>
      <c r="D17" s="131"/>
      <c r="E17" s="131"/>
      <c r="F17" s="131"/>
      <c r="G17" s="131"/>
      <c r="H17" s="131"/>
      <c r="I17" s="131"/>
      <c r="J17" s="131"/>
      <c r="K17" s="131"/>
      <c r="L17" s="131"/>
      <c r="M17" s="131"/>
      <c r="N17" s="131"/>
      <c r="O17" s="131"/>
      <c r="P17" s="131"/>
    </row>
  </sheetData>
  <mergeCells count="20">
    <mergeCell ref="N1:N2"/>
    <mergeCell ref="A1:A2"/>
    <mergeCell ref="B1:B2"/>
    <mergeCell ref="C1:C2"/>
    <mergeCell ref="D1:E1"/>
    <mergeCell ref="F1:G1"/>
    <mergeCell ref="H1:H2"/>
    <mergeCell ref="B16:P16"/>
    <mergeCell ref="B17:P17"/>
    <mergeCell ref="O1:O2"/>
    <mergeCell ref="P1:P2"/>
    <mergeCell ref="A12:K12"/>
    <mergeCell ref="M12:P12"/>
    <mergeCell ref="B14:P14"/>
    <mergeCell ref="B15:P15"/>
    <mergeCell ref="I1:I2"/>
    <mergeCell ref="J1:J2"/>
    <mergeCell ref="K1:K2"/>
    <mergeCell ref="L1:L2"/>
    <mergeCell ref="M1:M2"/>
  </mergeCells>
  <phoneticPr fontId="2" type="noConversion"/>
  <printOptions horizontalCentered="1"/>
  <pageMargins left="0.39370078740157483" right="0.39370078740157483" top="0.98425196850393704" bottom="0.78740157480314965" header="0.47244094488188981" footer="0.39370078740157483"/>
  <pageSetup paperSize="9" scale="95" orientation="landscape" errors="blank" horizontalDpi="300" verticalDpi="300" r:id="rId1"/>
  <headerFooter alignWithMargins="0">
    <oddHeader>&amp;L&amp;"微軟正黑體,粗體"&amp;16附件四&amp;C&amp;"微軟正黑體,粗體"&amp;16 &amp;U114年度&amp;U　主管加給差額執行表</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3FB6E1-F477-46FE-AB23-A6032EEEF589}">
  <sheetPr>
    <tabColor rgb="FF92D050"/>
  </sheetPr>
  <dimension ref="A1:P17"/>
  <sheetViews>
    <sheetView zoomScaleNormal="100" workbookViewId="0">
      <pane ySplit="2" topLeftCell="A3" activePane="bottomLeft" state="frozen"/>
      <selection pane="bottomLeft" sqref="A1:A2"/>
    </sheetView>
  </sheetViews>
  <sheetFormatPr defaultColWidth="9" defaultRowHeight="14.5"/>
  <cols>
    <col min="1" max="1" width="6.6328125" style="20" customWidth="1"/>
    <col min="2" max="2" width="9" style="20" bestFit="1" customWidth="1"/>
    <col min="3" max="3" width="15.6328125" style="20" customWidth="1"/>
    <col min="4" max="5" width="7.1796875" style="57" customWidth="1"/>
    <col min="6" max="7" width="8.6328125" style="21" customWidth="1"/>
    <col min="8" max="9" width="9.1796875" style="20" customWidth="1"/>
    <col min="10" max="10" width="8.6328125" style="21" customWidth="1"/>
    <col min="11" max="11" width="5.6328125" style="21" customWidth="1"/>
    <col min="12" max="12" width="10.6328125" style="21" customWidth="1"/>
    <col min="13" max="13" width="10.1796875" style="21" customWidth="1"/>
    <col min="14" max="14" width="11.6328125" style="21" customWidth="1"/>
    <col min="15" max="15" width="9.6328125" style="20" customWidth="1"/>
    <col min="16" max="16" width="8.6328125" style="20" customWidth="1"/>
    <col min="17" max="16384" width="9" style="20"/>
  </cols>
  <sheetData>
    <row r="1" spans="1:16" s="26" customFormat="1" ht="14.5" customHeight="1">
      <c r="A1" s="150" t="s">
        <v>33</v>
      </c>
      <c r="B1" s="141" t="s">
        <v>43</v>
      </c>
      <c r="C1" s="142" t="s">
        <v>45</v>
      </c>
      <c r="D1" s="132" t="s">
        <v>86</v>
      </c>
      <c r="E1" s="133"/>
      <c r="F1" s="132" t="s">
        <v>32</v>
      </c>
      <c r="G1" s="133"/>
      <c r="H1" s="134" t="s">
        <v>64</v>
      </c>
      <c r="I1" s="134" t="s">
        <v>92</v>
      </c>
      <c r="J1" s="138" t="s">
        <v>52</v>
      </c>
      <c r="K1" s="134" t="s">
        <v>54</v>
      </c>
      <c r="L1" s="144" t="s">
        <v>56</v>
      </c>
      <c r="M1" s="138" t="s">
        <v>35</v>
      </c>
      <c r="N1" s="134" t="s">
        <v>60</v>
      </c>
      <c r="O1" s="134" t="s">
        <v>36</v>
      </c>
      <c r="P1" s="136" t="s">
        <v>20</v>
      </c>
    </row>
    <row r="2" spans="1:16" ht="17.149999999999999" customHeight="1">
      <c r="A2" s="151"/>
      <c r="B2" s="139"/>
      <c r="C2" s="143"/>
      <c r="D2" s="27" t="s">
        <v>30</v>
      </c>
      <c r="E2" s="27" t="s">
        <v>31</v>
      </c>
      <c r="F2" s="27" t="s">
        <v>30</v>
      </c>
      <c r="G2" s="27" t="s">
        <v>31</v>
      </c>
      <c r="H2" s="135"/>
      <c r="I2" s="135"/>
      <c r="J2" s="143"/>
      <c r="K2" s="135"/>
      <c r="L2" s="143"/>
      <c r="M2" s="139"/>
      <c r="N2" s="140"/>
      <c r="O2" s="135"/>
      <c r="P2" s="137"/>
    </row>
    <row r="3" spans="1:16" s="42" customFormat="1" ht="101.5">
      <c r="A3" s="47" t="s">
        <v>40</v>
      </c>
      <c r="B3" s="48" t="s">
        <v>109</v>
      </c>
      <c r="C3" s="49" t="s">
        <v>111</v>
      </c>
      <c r="D3" s="55">
        <v>110</v>
      </c>
      <c r="E3" s="55">
        <v>113</v>
      </c>
      <c r="F3" s="50">
        <v>37530</v>
      </c>
      <c r="G3" s="50">
        <v>40650</v>
      </c>
      <c r="H3" s="50">
        <f>G3-F3</f>
        <v>3120</v>
      </c>
      <c r="I3" s="63">
        <f>IFERROR(H3/F3,"—")</f>
        <v>8.3133493205435657E-2</v>
      </c>
      <c r="J3" s="54" t="s">
        <v>53</v>
      </c>
      <c r="K3" s="54">
        <v>7</v>
      </c>
      <c r="L3" s="51">
        <f>H3*K3</f>
        <v>21840</v>
      </c>
      <c r="M3" s="52" t="s">
        <v>108</v>
      </c>
      <c r="N3" s="52" t="s">
        <v>108</v>
      </c>
      <c r="O3" s="48" t="s">
        <v>107</v>
      </c>
      <c r="P3" s="53"/>
    </row>
    <row r="4" spans="1:16" s="42" customFormat="1" ht="101.5">
      <c r="A4" s="47" t="s">
        <v>89</v>
      </c>
      <c r="B4" s="48" t="s">
        <v>110</v>
      </c>
      <c r="C4" s="49" t="s">
        <v>112</v>
      </c>
      <c r="D4" s="55">
        <v>112</v>
      </c>
      <c r="E4" s="55">
        <v>114</v>
      </c>
      <c r="F4" s="50">
        <v>35840</v>
      </c>
      <c r="G4" s="50">
        <v>38460</v>
      </c>
      <c r="H4" s="50">
        <f>G4-F4</f>
        <v>2620</v>
      </c>
      <c r="I4" s="63">
        <f t="shared" ref="I4:I11" si="0">IFERROR(H4/F4,"--")</f>
        <v>7.3102678571428575E-2</v>
      </c>
      <c r="J4" s="54" t="s">
        <v>53</v>
      </c>
      <c r="K4" s="54">
        <v>7</v>
      </c>
      <c r="L4" s="51">
        <f>H4*K4</f>
        <v>18340</v>
      </c>
      <c r="M4" s="52" t="s">
        <v>108</v>
      </c>
      <c r="N4" s="52" t="s">
        <v>108</v>
      </c>
      <c r="O4" s="48" t="s">
        <v>107</v>
      </c>
      <c r="P4" s="53"/>
    </row>
    <row r="5" spans="1:16" s="42" customFormat="1" ht="17.149999999999999" customHeight="1">
      <c r="A5" s="38"/>
      <c r="B5" s="28"/>
      <c r="C5" s="29"/>
      <c r="D5" s="27"/>
      <c r="E5" s="27"/>
      <c r="F5" s="30"/>
      <c r="G5" s="30"/>
      <c r="H5" s="50">
        <f t="shared" ref="H5:H11" si="1">G5-F5</f>
        <v>0</v>
      </c>
      <c r="I5" s="63" t="str">
        <f t="shared" si="0"/>
        <v>--</v>
      </c>
      <c r="J5" s="39"/>
      <c r="K5" s="39"/>
      <c r="L5" s="51">
        <f t="shared" ref="L5:L11" si="2">H5*K5</f>
        <v>0</v>
      </c>
      <c r="M5" s="40"/>
      <c r="N5" s="40"/>
      <c r="O5" s="29"/>
      <c r="P5" s="41"/>
    </row>
    <row r="6" spans="1:16" s="42" customFormat="1" ht="17.149999999999999" customHeight="1">
      <c r="A6" s="38"/>
      <c r="B6" s="28"/>
      <c r="C6" s="29"/>
      <c r="D6" s="27"/>
      <c r="E6" s="27"/>
      <c r="F6" s="30"/>
      <c r="G6" s="30"/>
      <c r="H6" s="50">
        <f t="shared" si="1"/>
        <v>0</v>
      </c>
      <c r="I6" s="63" t="str">
        <f t="shared" si="0"/>
        <v>--</v>
      </c>
      <c r="J6" s="39"/>
      <c r="K6" s="39"/>
      <c r="L6" s="51">
        <f t="shared" si="2"/>
        <v>0</v>
      </c>
      <c r="M6" s="40"/>
      <c r="N6" s="40"/>
      <c r="O6" s="29"/>
      <c r="P6" s="41"/>
    </row>
    <row r="7" spans="1:16" s="42" customFormat="1" ht="17.149999999999999" customHeight="1">
      <c r="A7" s="38"/>
      <c r="B7" s="28"/>
      <c r="C7" s="29"/>
      <c r="D7" s="27"/>
      <c r="E7" s="27"/>
      <c r="F7" s="30"/>
      <c r="G7" s="30"/>
      <c r="H7" s="50">
        <f t="shared" si="1"/>
        <v>0</v>
      </c>
      <c r="I7" s="63" t="str">
        <f t="shared" si="0"/>
        <v>--</v>
      </c>
      <c r="J7" s="39"/>
      <c r="K7" s="39"/>
      <c r="L7" s="51">
        <f t="shared" si="2"/>
        <v>0</v>
      </c>
      <c r="M7" s="40"/>
      <c r="N7" s="40"/>
      <c r="O7" s="29"/>
      <c r="P7" s="41"/>
    </row>
    <row r="8" spans="1:16" s="42" customFormat="1" ht="17.149999999999999" customHeight="1">
      <c r="A8" s="38"/>
      <c r="B8" s="28"/>
      <c r="C8" s="29"/>
      <c r="D8" s="27"/>
      <c r="E8" s="27"/>
      <c r="F8" s="30"/>
      <c r="G8" s="30"/>
      <c r="H8" s="50">
        <f t="shared" si="1"/>
        <v>0</v>
      </c>
      <c r="I8" s="63" t="str">
        <f t="shared" si="0"/>
        <v>--</v>
      </c>
      <c r="J8" s="39"/>
      <c r="K8" s="39"/>
      <c r="L8" s="51">
        <f t="shared" si="2"/>
        <v>0</v>
      </c>
      <c r="M8" s="40"/>
      <c r="N8" s="40"/>
      <c r="O8" s="29"/>
      <c r="P8" s="41"/>
    </row>
    <row r="9" spans="1:16" s="42" customFormat="1" ht="17.149999999999999" customHeight="1">
      <c r="A9" s="38"/>
      <c r="B9" s="28"/>
      <c r="C9" s="29"/>
      <c r="D9" s="27"/>
      <c r="E9" s="27"/>
      <c r="F9" s="30"/>
      <c r="G9" s="30"/>
      <c r="H9" s="50">
        <f t="shared" si="1"/>
        <v>0</v>
      </c>
      <c r="I9" s="63" t="str">
        <f t="shared" si="0"/>
        <v>--</v>
      </c>
      <c r="J9" s="39"/>
      <c r="K9" s="39"/>
      <c r="L9" s="51">
        <f t="shared" si="2"/>
        <v>0</v>
      </c>
      <c r="M9" s="40"/>
      <c r="N9" s="40"/>
      <c r="O9" s="29"/>
      <c r="P9" s="41"/>
    </row>
    <row r="10" spans="1:16" s="42" customFormat="1" ht="17.149999999999999" customHeight="1">
      <c r="A10" s="38"/>
      <c r="B10" s="28"/>
      <c r="C10" s="29"/>
      <c r="D10" s="27"/>
      <c r="E10" s="27"/>
      <c r="F10" s="30"/>
      <c r="G10" s="30"/>
      <c r="H10" s="50">
        <f t="shared" si="1"/>
        <v>0</v>
      </c>
      <c r="I10" s="63" t="str">
        <f t="shared" si="0"/>
        <v>--</v>
      </c>
      <c r="J10" s="39"/>
      <c r="K10" s="39"/>
      <c r="L10" s="51">
        <f t="shared" si="2"/>
        <v>0</v>
      </c>
      <c r="M10" s="40"/>
      <c r="N10" s="40"/>
      <c r="O10" s="29"/>
      <c r="P10" s="41"/>
    </row>
    <row r="11" spans="1:16" s="42" customFormat="1" ht="17.149999999999999" customHeight="1" thickBot="1">
      <c r="A11" s="43"/>
      <c r="B11" s="31"/>
      <c r="C11" s="32"/>
      <c r="D11" s="56"/>
      <c r="E11" s="56"/>
      <c r="F11" s="33"/>
      <c r="G11" s="33"/>
      <c r="H11" s="50">
        <f t="shared" si="1"/>
        <v>0</v>
      </c>
      <c r="I11" s="63" t="str">
        <f t="shared" si="0"/>
        <v>--</v>
      </c>
      <c r="J11" s="44"/>
      <c r="K11" s="44"/>
      <c r="L11" s="51">
        <f t="shared" si="2"/>
        <v>0</v>
      </c>
      <c r="M11" s="45"/>
      <c r="N11" s="45"/>
      <c r="O11" s="32"/>
      <c r="P11" s="46"/>
    </row>
    <row r="12" spans="1:16" ht="17.149999999999999" customHeight="1" thickBot="1">
      <c r="A12" s="145" t="s">
        <v>55</v>
      </c>
      <c r="B12" s="146"/>
      <c r="C12" s="146"/>
      <c r="D12" s="146"/>
      <c r="E12" s="146"/>
      <c r="F12" s="146"/>
      <c r="G12" s="146"/>
      <c r="H12" s="146"/>
      <c r="I12" s="146"/>
      <c r="J12" s="146"/>
      <c r="K12" s="147"/>
      <c r="L12" s="37">
        <f>SUM(L3:L11)</f>
        <v>40180</v>
      </c>
      <c r="M12" s="148"/>
      <c r="N12" s="146"/>
      <c r="O12" s="146"/>
      <c r="P12" s="149"/>
    </row>
    <row r="13" spans="1:16" ht="17.149999999999999" customHeight="1">
      <c r="D13" s="26"/>
      <c r="E13" s="26"/>
      <c r="F13" s="20"/>
      <c r="G13" s="20"/>
      <c r="J13" s="34"/>
      <c r="K13" s="34"/>
      <c r="L13" s="34"/>
    </row>
    <row r="14" spans="1:16" s="36" customFormat="1" ht="22" customHeight="1">
      <c r="A14" s="35" t="s">
        <v>37</v>
      </c>
      <c r="B14" s="130" t="s">
        <v>113</v>
      </c>
      <c r="C14" s="130"/>
      <c r="D14" s="130"/>
      <c r="E14" s="130"/>
      <c r="F14" s="130"/>
      <c r="G14" s="130"/>
      <c r="H14" s="130"/>
      <c r="I14" s="130"/>
      <c r="J14" s="130"/>
      <c r="K14" s="130"/>
      <c r="L14" s="130"/>
      <c r="M14" s="130"/>
      <c r="N14" s="130"/>
      <c r="O14" s="130"/>
      <c r="P14" s="130"/>
    </row>
    <row r="15" spans="1:16" s="36" customFormat="1" ht="54" customHeight="1">
      <c r="A15" s="35" t="s">
        <v>61</v>
      </c>
      <c r="B15" s="130" t="s">
        <v>114</v>
      </c>
      <c r="C15" s="130"/>
      <c r="D15" s="130"/>
      <c r="E15" s="130"/>
      <c r="F15" s="130"/>
      <c r="G15" s="130"/>
      <c r="H15" s="130"/>
      <c r="I15" s="130"/>
      <c r="J15" s="130"/>
      <c r="K15" s="130"/>
      <c r="L15" s="130"/>
      <c r="M15" s="130"/>
      <c r="N15" s="130"/>
      <c r="O15" s="130"/>
      <c r="P15" s="130"/>
    </row>
    <row r="16" spans="1:16" s="36" customFormat="1" ht="38" customHeight="1">
      <c r="A16" s="35" t="s">
        <v>62</v>
      </c>
      <c r="B16" s="130" t="s">
        <v>39</v>
      </c>
      <c r="C16" s="130"/>
      <c r="D16" s="130"/>
      <c r="E16" s="130"/>
      <c r="F16" s="130"/>
      <c r="G16" s="130"/>
      <c r="H16" s="130"/>
      <c r="I16" s="130"/>
      <c r="J16" s="130"/>
      <c r="K16" s="130"/>
      <c r="L16" s="130"/>
      <c r="M16" s="130"/>
      <c r="N16" s="130"/>
      <c r="O16" s="130"/>
      <c r="P16" s="130"/>
    </row>
    <row r="17" spans="1:16" s="36" customFormat="1" ht="22" customHeight="1">
      <c r="A17" s="35" t="s">
        <v>63</v>
      </c>
      <c r="B17" s="131" t="s">
        <v>42</v>
      </c>
      <c r="C17" s="131"/>
      <c r="D17" s="131"/>
      <c r="E17" s="131"/>
      <c r="F17" s="131"/>
      <c r="G17" s="131"/>
      <c r="H17" s="131"/>
      <c r="I17" s="131"/>
      <c r="J17" s="131"/>
      <c r="K17" s="131"/>
      <c r="L17" s="131"/>
      <c r="M17" s="131"/>
      <c r="N17" s="131"/>
      <c r="O17" s="131"/>
      <c r="P17" s="131"/>
    </row>
  </sheetData>
  <mergeCells count="20">
    <mergeCell ref="N1:N2"/>
    <mergeCell ref="A1:A2"/>
    <mergeCell ref="B1:B2"/>
    <mergeCell ref="C1:C2"/>
    <mergeCell ref="D1:E1"/>
    <mergeCell ref="F1:G1"/>
    <mergeCell ref="H1:H2"/>
    <mergeCell ref="B16:P16"/>
    <mergeCell ref="B17:P17"/>
    <mergeCell ref="O1:O2"/>
    <mergeCell ref="P1:P2"/>
    <mergeCell ref="A12:K12"/>
    <mergeCell ref="M12:P12"/>
    <mergeCell ref="B14:P14"/>
    <mergeCell ref="B15:P15"/>
    <mergeCell ref="I1:I2"/>
    <mergeCell ref="J1:J2"/>
    <mergeCell ref="K1:K2"/>
    <mergeCell ref="L1:L2"/>
    <mergeCell ref="M1:M2"/>
  </mergeCells>
  <phoneticPr fontId="2" type="noConversion"/>
  <printOptions horizontalCentered="1"/>
  <pageMargins left="0.39370078740157483" right="0.39370078740157483" top="0.98425196850393704" bottom="0.78740157480314965" header="0.47244094488188981" footer="0.39370078740157483"/>
  <pageSetup paperSize="9" scale="95" orientation="landscape" errors="blank" horizontalDpi="300" verticalDpi="300" r:id="rId1"/>
  <headerFooter alignWithMargins="0">
    <oddHeader>&amp;L&amp;"微軟正黑體,粗體"&amp;16附件四&amp;C&amp;"微軟正黑體,粗體"&amp;16 &amp;U114年度&amp;U　編制內職員薪資差額執行表</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8</vt:i4>
      </vt:variant>
      <vt:variant>
        <vt:lpstr>具名範圍</vt:lpstr>
      </vt:variant>
      <vt:variant>
        <vt:i4>5</vt:i4>
      </vt:variant>
    </vt:vector>
  </HeadingPairs>
  <TitlesOfParts>
    <vt:vector size="13" baseType="lpstr">
      <vt:lpstr>封面</vt:lpstr>
      <vt:lpstr>目錄</vt:lpstr>
      <vt:lpstr>附件一執行說明</vt:lpstr>
      <vt:lpstr>附件二教師本俸</vt:lpstr>
      <vt:lpstr>附件三之(一)學研-助理教授以上</vt:lpstr>
      <vt:lpstr>附件三之(二)學研-講師.助教</vt:lpstr>
      <vt:lpstr>附件四主管加給</vt:lpstr>
      <vt:lpstr>附件五職員</vt:lpstr>
      <vt:lpstr>附件二教師本俸!Print_Titles</vt:lpstr>
      <vt:lpstr>'附件三之(一)學研-助理教授以上'!Print_Titles</vt:lpstr>
      <vt:lpstr>'附件三之(二)學研-講師.助教'!Print_Titles</vt:lpstr>
      <vt:lpstr>附件五職員!Print_Titles</vt:lpstr>
      <vt:lpstr>附件四主管加給!Print_Titles</vt:lpstr>
    </vt:vector>
  </TitlesOfParts>
  <Company>教育部</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moejsmpc</dc:creator>
  <cp:lastModifiedBy>林惠玲</cp:lastModifiedBy>
  <cp:lastPrinted>2025-05-26T00:51:35Z</cp:lastPrinted>
  <dcterms:created xsi:type="dcterms:W3CDTF">2002-11-06T05:28:16Z</dcterms:created>
  <dcterms:modified xsi:type="dcterms:W3CDTF">2025-05-26T01:48:12Z</dcterms:modified>
</cp:coreProperties>
</file>